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Finance\"/>
    </mc:Choice>
  </mc:AlternateContent>
  <xr:revisionPtr revIDLastSave="0" documentId="13_ncr:1_{ADE59317-8A3D-494B-A2D9-2D96BE032164}" xr6:coauthVersionLast="47" xr6:coauthVersionMax="47" xr10:uidLastSave="{00000000-0000-0000-0000-000000000000}"/>
  <bookViews>
    <workbookView xWindow="-120" yWindow="-120" windowWidth="20730" windowHeight="11160" xr2:uid="{2440136A-F25F-4960-9449-8FDCEC4D630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 s="1"/>
  <c r="F26" i="1"/>
  <c r="B26" i="1"/>
  <c r="G26" i="1" s="1"/>
  <c r="G25" i="1"/>
  <c r="F25" i="1"/>
  <c r="G24" i="1"/>
  <c r="F24" i="1"/>
  <c r="G23" i="1"/>
  <c r="F23" i="1"/>
  <c r="E20" i="1"/>
  <c r="E28" i="1" s="1"/>
  <c r="C20" i="1"/>
  <c r="D20" i="1" s="1"/>
  <c r="B20" i="1"/>
  <c r="G19" i="1"/>
  <c r="F19" i="1"/>
  <c r="D19" i="1"/>
  <c r="F18" i="1"/>
  <c r="G18" i="1" s="1"/>
  <c r="D18" i="1"/>
  <c r="G17" i="1"/>
  <c r="F17" i="1"/>
  <c r="D17" i="1"/>
  <c r="F16" i="1"/>
  <c r="G16" i="1" s="1"/>
  <c r="D16" i="1"/>
  <c r="G15" i="1"/>
  <c r="F15" i="1"/>
  <c r="D15" i="1"/>
  <c r="A15" i="1"/>
  <c r="G14" i="1"/>
  <c r="F14" i="1"/>
  <c r="D14" i="1"/>
  <c r="F13" i="1"/>
  <c r="G13" i="1" s="1"/>
  <c r="D13" i="1"/>
  <c r="A13" i="1"/>
  <c r="F12" i="1"/>
  <c r="G12" i="1" s="1"/>
  <c r="D12" i="1"/>
  <c r="G11" i="1"/>
  <c r="F11" i="1"/>
  <c r="D11" i="1"/>
  <c r="F10" i="1"/>
  <c r="G10" i="1" s="1"/>
  <c r="D10" i="1"/>
  <c r="A10" i="1"/>
  <c r="G9" i="1"/>
  <c r="D9" i="1"/>
  <c r="F8" i="1"/>
  <c r="F20" i="1" s="1"/>
  <c r="F28" i="1" s="1"/>
  <c r="D8" i="1"/>
  <c r="C28" i="1" l="1"/>
  <c r="G8" i="1"/>
  <c r="G20" i="1" s="1"/>
  <c r="G28" i="1" s="1"/>
</calcChain>
</file>

<file path=xl/sharedStrings.xml><?xml version="1.0" encoding="utf-8"?>
<sst xmlns="http://schemas.openxmlformats.org/spreadsheetml/2006/main" count="33" uniqueCount="31">
  <si>
    <t>St Ishmaels Community Council</t>
  </si>
  <si>
    <t>2021-22 Financial Year</t>
  </si>
  <si>
    <t>Precept</t>
  </si>
  <si>
    <t>Opening Balance 1st April 2021</t>
  </si>
  <si>
    <t>Description</t>
  </si>
  <si>
    <t>Budget</t>
  </si>
  <si>
    <t>Expenditure</t>
  </si>
  <si>
    <t>% spend</t>
  </si>
  <si>
    <t>Committed</t>
  </si>
  <si>
    <t>Total</t>
  </si>
  <si>
    <t>Variance</t>
  </si>
  <si>
    <t>Staffing</t>
  </si>
  <si>
    <t>General Expenditure</t>
  </si>
  <si>
    <t>Parks, Footpaths and Open Spaces</t>
  </si>
  <si>
    <t>Donations</t>
  </si>
  <si>
    <t>Bus Shelters and Amenity Maintenance</t>
  </si>
  <si>
    <t>Insurance</t>
  </si>
  <si>
    <t>Christmas</t>
  </si>
  <si>
    <t>Councillor Allowances</t>
  </si>
  <si>
    <t>Contingency</t>
  </si>
  <si>
    <t>VAT payments (out)</t>
  </si>
  <si>
    <t>VAT reclaims (in)</t>
  </si>
  <si>
    <t>HMRC Payments</t>
  </si>
  <si>
    <t>Interest</t>
  </si>
  <si>
    <t>Estimated Closing Balance 31st March 2022</t>
  </si>
  <si>
    <t>2021-22 Priorities for reserves</t>
  </si>
  <si>
    <t>£10,000 Pale Drainage</t>
  </si>
  <si>
    <t>£5000 - Llansaint Hall</t>
  </si>
  <si>
    <t>£3000 - Amenity Maintenance</t>
  </si>
  <si>
    <t>£2000 - Website Upgrade</t>
  </si>
  <si>
    <t>£3000 upgrade MUGA 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</si>
</sst>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6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1" fillId="2" borderId="1" xfId="0" applyNumberFormat="1" applyFont="1" applyFill="1" applyBorder="1"/>
    <xf numFmtId="10" fontId="0" fillId="2" borderId="1" xfId="0" applyNumberFormat="1" applyFill="1" applyBorder="1"/>
    <xf numFmtId="164" fontId="0" fillId="2" borderId="1" xfId="0" applyNumberFormat="1" applyFill="1" applyBorder="1"/>
    <xf numFmtId="164" fontId="1" fillId="0" borderId="1" xfId="0" applyNumberFormat="1" applyFont="1" applyBorder="1"/>
    <xf numFmtId="164" fontId="0" fillId="0" borderId="1" xfId="0" applyNumberFormat="1" applyBorder="1"/>
    <xf numFmtId="10" fontId="1" fillId="0" borderId="1" xfId="0" applyNumberFormat="1" applyFont="1" applyBorder="1"/>
    <xf numFmtId="164" fontId="0" fillId="0" borderId="1" xfId="0" applyNumberFormat="1" applyBorder="1" applyAlignment="1">
      <alignment wrapText="1"/>
    </xf>
    <xf numFmtId="0" fontId="0" fillId="0" borderId="0" xfId="0" applyAlignment="1">
      <alignment horizontal="right"/>
    </xf>
    <xf numFmtId="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%20Ish%20Accounts%20Spreadsheet%20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17"/>
      <sheetName val="2017-18"/>
      <sheetName val="2018-19"/>
      <sheetName val="2019-20"/>
      <sheetName val="Bank Account Data"/>
      <sheetName val="2020-21"/>
      <sheetName val="2021-22"/>
      <sheetName val="VAT 20-21"/>
      <sheetName val="cheques"/>
      <sheetName val="VAT 19-20"/>
      <sheetName val="S137"/>
      <sheetName val="Asset Register"/>
      <sheetName val="Bank Reconcilliation"/>
      <sheetName val="Budget Report"/>
      <sheetName val="Budget Report 20-21"/>
      <sheetName val="Budget 21-22"/>
    </sheetNames>
    <sheetDataSet>
      <sheetData sheetId="0"/>
      <sheetData sheetId="1"/>
      <sheetData sheetId="2"/>
      <sheetData sheetId="3">
        <row r="1">
          <cell r="K1" t="str">
            <v>Admin</v>
          </cell>
          <cell r="O1" t="str">
            <v>Public Lighting</v>
          </cell>
          <cell r="Q1" t="str">
            <v>Community Halls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7B50D-8A76-43E8-BFC0-72055C5A4CD3}">
  <dimension ref="A1:G39"/>
  <sheetViews>
    <sheetView tabSelected="1" topLeftCell="A6" workbookViewId="0">
      <selection activeCell="B38" sqref="B38"/>
    </sheetView>
  </sheetViews>
  <sheetFormatPr defaultRowHeight="15" x14ac:dyDescent="0.25"/>
  <cols>
    <col min="1" max="1" width="36.42578125" bestFit="1" customWidth="1"/>
    <col min="2" max="2" width="10.85546875" bestFit="1" customWidth="1"/>
    <col min="3" max="3" width="10.140625" bestFit="1" customWidth="1"/>
    <col min="4" max="4" width="39.28515625" bestFit="1" customWidth="1"/>
    <col min="5" max="5" width="11" bestFit="1" customWidth="1"/>
    <col min="6" max="6" width="10.140625" bestFit="1" customWidth="1"/>
    <col min="7" max="7" width="10.85546875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</row>
    <row r="3" spans="1:7" x14ac:dyDescent="0.25">
      <c r="A3" s="1" t="s">
        <v>1</v>
      </c>
      <c r="B3" s="1"/>
      <c r="C3" s="1"/>
      <c r="D3" s="1" t="s">
        <v>2</v>
      </c>
      <c r="E3" s="2">
        <v>34045</v>
      </c>
    </row>
    <row r="4" spans="1:7" x14ac:dyDescent="0.25">
      <c r="A4" s="1"/>
      <c r="B4" s="1"/>
      <c r="C4" s="1"/>
      <c r="D4" s="1"/>
      <c r="E4" s="2"/>
    </row>
    <row r="5" spans="1:7" x14ac:dyDescent="0.25">
      <c r="A5" s="1"/>
      <c r="B5" s="1"/>
      <c r="C5" s="1"/>
      <c r="D5" s="3" t="s">
        <v>3</v>
      </c>
      <c r="E5" s="2">
        <v>57719</v>
      </c>
    </row>
    <row r="6" spans="1:7" x14ac:dyDescent="0.25">
      <c r="A6" s="1"/>
      <c r="B6" s="1"/>
      <c r="C6" s="1"/>
      <c r="D6" s="1"/>
      <c r="E6" s="1"/>
    </row>
    <row r="7" spans="1:7" ht="30" x14ac:dyDescent="0.25">
      <c r="A7" s="4" t="s">
        <v>4</v>
      </c>
      <c r="B7" s="4" t="s">
        <v>5</v>
      </c>
      <c r="C7" s="5" t="s">
        <v>6</v>
      </c>
      <c r="D7" s="4" t="s">
        <v>7</v>
      </c>
      <c r="E7" s="6" t="s">
        <v>8</v>
      </c>
      <c r="F7" s="4" t="s">
        <v>9</v>
      </c>
      <c r="G7" s="4" t="s">
        <v>10</v>
      </c>
    </row>
    <row r="8" spans="1:7" x14ac:dyDescent="0.25">
      <c r="A8" s="7" t="s">
        <v>11</v>
      </c>
      <c r="B8" s="8">
        <v>6100</v>
      </c>
      <c r="C8" s="8">
        <v>1556.16</v>
      </c>
      <c r="D8" s="9">
        <f>C8/B8</f>
        <v>0.25510819672131146</v>
      </c>
      <c r="E8" s="10">
        <v>4626.72</v>
      </c>
      <c r="F8" s="11">
        <f>C8+E8</f>
        <v>6182.88</v>
      </c>
      <c r="G8" s="12">
        <f>B8-F8</f>
        <v>-82.880000000000109</v>
      </c>
    </row>
    <row r="9" spans="1:7" x14ac:dyDescent="0.25">
      <c r="A9" s="7" t="s">
        <v>12</v>
      </c>
      <c r="B9" s="11">
        <v>2705</v>
      </c>
      <c r="C9" s="8">
        <v>953.38</v>
      </c>
      <c r="D9" s="9">
        <f t="shared" ref="D9:D20" si="0">C9/B9</f>
        <v>0.35245101663585954</v>
      </c>
      <c r="E9" s="10"/>
      <c r="F9" s="11">
        <v>0</v>
      </c>
      <c r="G9" s="12">
        <f t="shared" ref="G9:G19" si="1">B9-F9</f>
        <v>2705</v>
      </c>
    </row>
    <row r="10" spans="1:7" x14ac:dyDescent="0.25">
      <c r="A10" s="7" t="str">
        <f>'[1]2019-20'!K1</f>
        <v>Admin</v>
      </c>
      <c r="B10" s="11">
        <v>2000</v>
      </c>
      <c r="C10" s="8">
        <v>1204</v>
      </c>
      <c r="D10" s="9">
        <f t="shared" si="0"/>
        <v>0.60199999999999998</v>
      </c>
      <c r="E10" s="10"/>
      <c r="F10" s="11">
        <f t="shared" ref="F10:F19" si="2">C10+E10</f>
        <v>1204</v>
      </c>
      <c r="G10" s="12">
        <f t="shared" si="1"/>
        <v>796</v>
      </c>
    </row>
    <row r="11" spans="1:7" x14ac:dyDescent="0.25">
      <c r="A11" s="7" t="s">
        <v>13</v>
      </c>
      <c r="B11" s="11">
        <v>11600</v>
      </c>
      <c r="C11" s="8">
        <v>3729</v>
      </c>
      <c r="D11" s="9">
        <f t="shared" si="0"/>
        <v>0.32146551724137928</v>
      </c>
      <c r="E11" s="10">
        <v>11675</v>
      </c>
      <c r="F11" s="11">
        <f t="shared" si="2"/>
        <v>15404</v>
      </c>
      <c r="G11" s="12">
        <f t="shared" si="1"/>
        <v>-3804</v>
      </c>
    </row>
    <row r="12" spans="1:7" x14ac:dyDescent="0.25">
      <c r="A12" s="7" t="s">
        <v>14</v>
      </c>
      <c r="B12" s="11">
        <v>2200</v>
      </c>
      <c r="C12" s="8">
        <v>50</v>
      </c>
      <c r="D12" s="9">
        <f t="shared" si="0"/>
        <v>2.2727272727272728E-2</v>
      </c>
      <c r="E12" s="10"/>
      <c r="F12" s="11">
        <f t="shared" si="2"/>
        <v>50</v>
      </c>
      <c r="G12" s="12">
        <f t="shared" si="1"/>
        <v>2150</v>
      </c>
    </row>
    <row r="13" spans="1:7" x14ac:dyDescent="0.25">
      <c r="A13" s="7" t="str">
        <f>'[1]2019-20'!O1</f>
        <v>Public Lighting</v>
      </c>
      <c r="B13" s="11">
        <v>1500</v>
      </c>
      <c r="C13" s="8">
        <v>989.68</v>
      </c>
      <c r="D13" s="9">
        <f t="shared" si="0"/>
        <v>0.65978666666666663</v>
      </c>
      <c r="E13" s="10"/>
      <c r="F13" s="11">
        <f t="shared" si="2"/>
        <v>989.68</v>
      </c>
      <c r="G13" s="12">
        <f t="shared" si="1"/>
        <v>510.32000000000005</v>
      </c>
    </row>
    <row r="14" spans="1:7" x14ac:dyDescent="0.25">
      <c r="A14" s="7" t="s">
        <v>15</v>
      </c>
      <c r="B14" s="11">
        <v>600</v>
      </c>
      <c r="C14" s="8">
        <v>165</v>
      </c>
      <c r="D14" s="9">
        <f t="shared" si="0"/>
        <v>0.27500000000000002</v>
      </c>
      <c r="E14" s="10">
        <v>0</v>
      </c>
      <c r="F14" s="11">
        <f t="shared" si="2"/>
        <v>165</v>
      </c>
      <c r="G14" s="12">
        <f t="shared" si="1"/>
        <v>435</v>
      </c>
    </row>
    <row r="15" spans="1:7" x14ac:dyDescent="0.25">
      <c r="A15" s="7" t="str">
        <f>'[1]2019-20'!Q1</f>
        <v>Community Halls</v>
      </c>
      <c r="B15" s="11">
        <v>1900</v>
      </c>
      <c r="C15" s="8">
        <v>0</v>
      </c>
      <c r="D15" s="9">
        <f t="shared" si="0"/>
        <v>0</v>
      </c>
      <c r="E15" s="10"/>
      <c r="F15" s="11">
        <f t="shared" si="2"/>
        <v>0</v>
      </c>
      <c r="G15" s="12">
        <f t="shared" si="1"/>
        <v>1900</v>
      </c>
    </row>
    <row r="16" spans="1:7" x14ac:dyDescent="0.25">
      <c r="A16" s="7" t="s">
        <v>16</v>
      </c>
      <c r="B16" s="11">
        <v>800</v>
      </c>
      <c r="C16" s="8">
        <v>800</v>
      </c>
      <c r="D16" s="9">
        <f t="shared" si="0"/>
        <v>1</v>
      </c>
      <c r="E16" s="10"/>
      <c r="F16" s="11">
        <f t="shared" si="2"/>
        <v>800</v>
      </c>
      <c r="G16" s="12">
        <f t="shared" si="1"/>
        <v>0</v>
      </c>
    </row>
    <row r="17" spans="1:7" x14ac:dyDescent="0.25">
      <c r="A17" s="7" t="s">
        <v>17</v>
      </c>
      <c r="B17" s="11">
        <v>2000</v>
      </c>
      <c r="C17" s="8">
        <v>0</v>
      </c>
      <c r="D17" s="9">
        <f t="shared" si="0"/>
        <v>0</v>
      </c>
      <c r="E17" s="10"/>
      <c r="F17" s="11">
        <f t="shared" si="2"/>
        <v>0</v>
      </c>
      <c r="G17" s="12">
        <f t="shared" si="1"/>
        <v>2000</v>
      </c>
    </row>
    <row r="18" spans="1:7" x14ac:dyDescent="0.25">
      <c r="A18" s="7" t="s">
        <v>18</v>
      </c>
      <c r="B18" s="11">
        <v>1800</v>
      </c>
      <c r="C18" s="8">
        <v>0</v>
      </c>
      <c r="D18" s="9">
        <f t="shared" si="0"/>
        <v>0</v>
      </c>
      <c r="E18" s="10"/>
      <c r="F18" s="11">
        <f t="shared" si="2"/>
        <v>0</v>
      </c>
      <c r="G18" s="12">
        <f t="shared" si="1"/>
        <v>1800</v>
      </c>
    </row>
    <row r="19" spans="1:7" x14ac:dyDescent="0.25">
      <c r="A19" s="7" t="s">
        <v>19</v>
      </c>
      <c r="B19" s="11">
        <v>840</v>
      </c>
      <c r="C19" s="8">
        <v>26.72</v>
      </c>
      <c r="D19" s="9">
        <f t="shared" si="0"/>
        <v>3.1809523809523808E-2</v>
      </c>
      <c r="E19" s="10"/>
      <c r="F19" s="11">
        <f t="shared" si="2"/>
        <v>26.72</v>
      </c>
      <c r="G19" s="12">
        <f t="shared" si="1"/>
        <v>813.28</v>
      </c>
    </row>
    <row r="20" spans="1:7" x14ac:dyDescent="0.25">
      <c r="A20" s="4"/>
      <c r="B20" s="11">
        <f>SUM(B8:B19)</f>
        <v>34045</v>
      </c>
      <c r="C20" s="11">
        <f>SUM(C8:C19)</f>
        <v>9473.9399999999987</v>
      </c>
      <c r="D20" s="13">
        <f t="shared" si="0"/>
        <v>0.27827698634160664</v>
      </c>
      <c r="E20" s="8">
        <f>SUM(E8:E19)</f>
        <v>16301.720000000001</v>
      </c>
      <c r="F20" s="11">
        <f>SUM(F8:F19)</f>
        <v>24822.280000000002</v>
      </c>
      <c r="G20" s="11">
        <f>SUM(G8:G19)</f>
        <v>9222.7200000000012</v>
      </c>
    </row>
    <row r="23" spans="1:7" x14ac:dyDescent="0.25">
      <c r="A23" s="7" t="s">
        <v>20</v>
      </c>
      <c r="B23" s="12"/>
      <c r="C23" s="11">
        <v>-2800.23</v>
      </c>
      <c r="D23" s="12"/>
      <c r="E23" s="12">
        <v>0</v>
      </c>
      <c r="F23" s="11">
        <f>C23+E23</f>
        <v>-2800.23</v>
      </c>
      <c r="G23" s="12">
        <f t="shared" ref="G23:G27" si="3">B23-F23</f>
        <v>2800.23</v>
      </c>
    </row>
    <row r="24" spans="1:7" x14ac:dyDescent="0.25">
      <c r="A24" s="7" t="s">
        <v>21</v>
      </c>
      <c r="B24" s="12"/>
      <c r="C24" s="11">
        <v>2800.23</v>
      </c>
      <c r="D24" s="12"/>
      <c r="E24" s="12">
        <v>0</v>
      </c>
      <c r="F24" s="11">
        <f t="shared" ref="F24:F27" si="4">C24+E24</f>
        <v>2800.23</v>
      </c>
      <c r="G24" s="12">
        <f t="shared" si="3"/>
        <v>-2800.23</v>
      </c>
    </row>
    <row r="25" spans="1:7" x14ac:dyDescent="0.25">
      <c r="A25" s="7" t="s">
        <v>22</v>
      </c>
      <c r="B25" s="12"/>
      <c r="C25" s="11">
        <v>0</v>
      </c>
      <c r="D25" s="12"/>
      <c r="E25" s="12">
        <v>0</v>
      </c>
      <c r="F25" s="11">
        <f>C25+E25</f>
        <v>0</v>
      </c>
      <c r="G25" s="12">
        <f>F25</f>
        <v>0</v>
      </c>
    </row>
    <row r="26" spans="1:7" x14ac:dyDescent="0.25">
      <c r="A26" s="7" t="s">
        <v>2</v>
      </c>
      <c r="B26" s="12">
        <f>B6-34045</f>
        <v>-34045</v>
      </c>
      <c r="C26" s="11">
        <v>11688.34</v>
      </c>
      <c r="D26" s="12"/>
      <c r="E26" s="12"/>
      <c r="F26" s="11">
        <f t="shared" si="4"/>
        <v>11688.34</v>
      </c>
      <c r="G26" s="12">
        <f t="shared" si="3"/>
        <v>-45733.34</v>
      </c>
    </row>
    <row r="27" spans="1:7" x14ac:dyDescent="0.25">
      <c r="A27" s="7" t="s">
        <v>23</v>
      </c>
      <c r="B27" s="12"/>
      <c r="C27" s="11">
        <v>1.47</v>
      </c>
      <c r="D27" s="14"/>
      <c r="E27" s="12"/>
      <c r="F27" s="11">
        <f t="shared" si="4"/>
        <v>1.47</v>
      </c>
      <c r="G27" s="12">
        <f t="shared" si="3"/>
        <v>-1.47</v>
      </c>
    </row>
    <row r="28" spans="1:7" x14ac:dyDescent="0.25">
      <c r="A28" s="4" t="s">
        <v>9</v>
      </c>
      <c r="B28" s="11"/>
      <c r="C28" s="11">
        <f>SUM(C20:C27)</f>
        <v>21163.75</v>
      </c>
      <c r="D28" s="11"/>
      <c r="E28" s="11">
        <f>SUM(E20:E27)</f>
        <v>16301.720000000001</v>
      </c>
      <c r="F28" s="11">
        <f>SUM(F20:F27)</f>
        <v>36512.090000000004</v>
      </c>
      <c r="G28" s="11">
        <f>SUM(G20:G27)</f>
        <v>-36512.089999999997</v>
      </c>
    </row>
    <row r="31" spans="1:7" x14ac:dyDescent="0.25">
      <c r="D31" s="15" t="s">
        <v>24</v>
      </c>
      <c r="E31" s="16">
        <v>66900</v>
      </c>
    </row>
    <row r="34" spans="1:1" x14ac:dyDescent="0.25">
      <c r="A34" t="s">
        <v>25</v>
      </c>
    </row>
    <row r="35" spans="1:1" x14ac:dyDescent="0.25">
      <c r="A35" t="s">
        <v>26</v>
      </c>
    </row>
    <row r="36" spans="1:1" x14ac:dyDescent="0.25">
      <c r="A36" t="s">
        <v>27</v>
      </c>
    </row>
    <row r="37" spans="1:1" x14ac:dyDescent="0.25">
      <c r="A37" t="s">
        <v>28</v>
      </c>
    </row>
    <row r="38" spans="1:1" x14ac:dyDescent="0.25">
      <c r="A38" t="s">
        <v>29</v>
      </c>
    </row>
    <row r="39" spans="1:1" x14ac:dyDescent="0.25">
      <c r="A39" t="s">
        <v>30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cp:lastPrinted>2021-07-17T09:39:40Z</cp:lastPrinted>
  <dcterms:created xsi:type="dcterms:W3CDTF">2021-07-15T09:12:17Z</dcterms:created>
  <dcterms:modified xsi:type="dcterms:W3CDTF">2021-07-17T09:40:16Z</dcterms:modified>
</cp:coreProperties>
</file>