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"/>
    </mc:Choice>
  </mc:AlternateContent>
  <xr:revisionPtr revIDLastSave="0" documentId="8_{CC106C21-C8DC-43FA-9D66-DFC84F26B09B}" xr6:coauthVersionLast="47" xr6:coauthVersionMax="47" xr10:uidLastSave="{00000000-0000-0000-0000-000000000000}"/>
  <bookViews>
    <workbookView xWindow="-120" yWindow="-120" windowWidth="20730" windowHeight="11160" xr2:uid="{EB01695A-416B-4482-8DFF-20299AFBC5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F26" i="1"/>
  <c r="B26" i="1"/>
  <c r="G26" i="1" s="1"/>
  <c r="G25" i="1"/>
  <c r="F25" i="1"/>
  <c r="G24" i="1"/>
  <c r="F24" i="1"/>
  <c r="G23" i="1"/>
  <c r="F23" i="1"/>
  <c r="E20" i="1"/>
  <c r="E28" i="1" s="1"/>
  <c r="C20" i="1"/>
  <c r="D20" i="1" s="1"/>
  <c r="F19" i="1"/>
  <c r="G19" i="1" s="1"/>
  <c r="D19" i="1"/>
  <c r="G18" i="1"/>
  <c r="F18" i="1"/>
  <c r="D18" i="1"/>
  <c r="F17" i="1"/>
  <c r="G17" i="1" s="1"/>
  <c r="D17" i="1"/>
  <c r="G16" i="1"/>
  <c r="F16" i="1"/>
  <c r="D16" i="1"/>
  <c r="F15" i="1"/>
  <c r="G15" i="1" s="1"/>
  <c r="D15" i="1"/>
  <c r="A15" i="1"/>
  <c r="F14" i="1"/>
  <c r="G14" i="1" s="1"/>
  <c r="D14" i="1"/>
  <c r="G13" i="1"/>
  <c r="F13" i="1"/>
  <c r="D13" i="1"/>
  <c r="A13" i="1"/>
  <c r="G12" i="1"/>
  <c r="F12" i="1"/>
  <c r="D12" i="1"/>
  <c r="F11" i="1"/>
  <c r="G11" i="1" s="1"/>
  <c r="D11" i="1"/>
  <c r="G10" i="1"/>
  <c r="F10" i="1"/>
  <c r="D10" i="1"/>
  <c r="A10" i="1"/>
  <c r="G9" i="1"/>
  <c r="D9" i="1"/>
  <c r="G8" i="1"/>
  <c r="G20" i="1" s="1"/>
  <c r="G28" i="1" s="1"/>
  <c r="F8" i="1"/>
  <c r="F20" i="1" s="1"/>
  <c r="F28" i="1" s="1"/>
  <c r="D8" i="1"/>
  <c r="C28" i="1" l="1"/>
</calcChain>
</file>

<file path=xl/sharedStrings.xml><?xml version="1.0" encoding="utf-8"?>
<sst xmlns="http://schemas.openxmlformats.org/spreadsheetml/2006/main" count="27" uniqueCount="25">
  <si>
    <t>St Ishmaels Community Council</t>
  </si>
  <si>
    <t>2020-21 Financial Year</t>
  </si>
  <si>
    <t>Precept</t>
  </si>
  <si>
    <t>Opening Balance 1st April 2020</t>
  </si>
  <si>
    <t>Description</t>
  </si>
  <si>
    <t>Budget</t>
  </si>
  <si>
    <t>Expenditure to 31st Dec 2020</t>
  </si>
  <si>
    <t>% spend</t>
  </si>
  <si>
    <t>Committed to 30th March 2021</t>
  </si>
  <si>
    <t>Total</t>
  </si>
  <si>
    <t>Variance</t>
  </si>
  <si>
    <t>Staffing</t>
  </si>
  <si>
    <t>General Expenditure</t>
  </si>
  <si>
    <t>Parks, Footpaths and Open Spaces</t>
  </si>
  <si>
    <t>Donations</t>
  </si>
  <si>
    <t>Bus Shelters and Amenity Maintenance</t>
  </si>
  <si>
    <t>Insurance</t>
  </si>
  <si>
    <t>Christmas</t>
  </si>
  <si>
    <t>Councillor Allowances</t>
  </si>
  <si>
    <t>Contingency</t>
  </si>
  <si>
    <t>VAT payments (out)</t>
  </si>
  <si>
    <t>VAT reclaims (in)</t>
  </si>
  <si>
    <t>HMRC Payments</t>
  </si>
  <si>
    <t>Interest</t>
  </si>
  <si>
    <t>Estimated Closing Balance 31st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</si>
</sst>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1" fillId="0" borderId="1" xfId="0" applyNumberFormat="1" applyFont="1" applyBorder="1"/>
    <xf numFmtId="164" fontId="0" fillId="0" borderId="1" xfId="0" applyNumberFormat="1" applyBorder="1"/>
    <xf numFmtId="10" fontId="1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8586-DAB4-41A0-89CA-D8E47FEF99B9}">
  <dimension ref="A1:G31"/>
  <sheetViews>
    <sheetView tabSelected="1" workbookViewId="0"/>
  </sheetViews>
  <sheetFormatPr defaultRowHeight="15" x14ac:dyDescent="0.25"/>
  <cols>
    <col min="1" max="1" width="36.42578125" bestFit="1" customWidth="1"/>
    <col min="2" max="2" width="10.85546875" bestFit="1" customWidth="1"/>
    <col min="3" max="3" width="10.140625" bestFit="1" customWidth="1"/>
    <col min="4" max="4" width="39.28515625" bestFit="1" customWidth="1"/>
    <col min="5" max="5" width="28.5703125" bestFit="1" customWidth="1"/>
    <col min="6" max="6" width="10.140625" bestFit="1" customWidth="1"/>
    <col min="7" max="7" width="10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1</v>
      </c>
      <c r="B3" s="1"/>
      <c r="C3" s="1"/>
      <c r="D3" s="1" t="s">
        <v>2</v>
      </c>
      <c r="E3" s="2">
        <v>34890</v>
      </c>
    </row>
    <row r="4" spans="1:7" x14ac:dyDescent="0.25">
      <c r="A4" s="1"/>
      <c r="B4" s="1"/>
      <c r="C4" s="1"/>
      <c r="D4" s="1"/>
      <c r="E4" s="2"/>
    </row>
    <row r="5" spans="1:7" x14ac:dyDescent="0.25">
      <c r="A5" s="1"/>
      <c r="B5" s="1"/>
      <c r="C5" s="1"/>
      <c r="D5" s="3" t="s">
        <v>3</v>
      </c>
      <c r="E5" s="2">
        <v>51650</v>
      </c>
    </row>
    <row r="6" spans="1:7" x14ac:dyDescent="0.25">
      <c r="A6" s="1"/>
      <c r="B6" s="1"/>
      <c r="C6" s="1"/>
      <c r="D6" s="1"/>
      <c r="E6" s="1"/>
    </row>
    <row r="7" spans="1:7" ht="60" x14ac:dyDescent="0.25">
      <c r="A7" s="4" t="s">
        <v>4</v>
      </c>
      <c r="B7" s="4" t="s">
        <v>5</v>
      </c>
      <c r="C7" s="5" t="s">
        <v>6</v>
      </c>
      <c r="D7" s="4" t="s">
        <v>7</v>
      </c>
      <c r="E7" s="6" t="s">
        <v>8</v>
      </c>
      <c r="F7" s="4" t="s">
        <v>9</v>
      </c>
      <c r="G7" s="4" t="s">
        <v>10</v>
      </c>
    </row>
    <row r="8" spans="1:7" x14ac:dyDescent="0.25">
      <c r="A8" s="7" t="s">
        <v>11</v>
      </c>
      <c r="B8" s="8">
        <v>6100</v>
      </c>
      <c r="C8" s="8">
        <v>5161.6000000000004</v>
      </c>
      <c r="D8" s="9">
        <f>C8/B8</f>
        <v>0.84616393442622961</v>
      </c>
      <c r="E8" s="10">
        <v>1404</v>
      </c>
      <c r="F8" s="11">
        <f>C8+E8</f>
        <v>6565.6</v>
      </c>
      <c r="G8" s="12">
        <f>B8-F8</f>
        <v>-465.60000000000036</v>
      </c>
    </row>
    <row r="9" spans="1:7" x14ac:dyDescent="0.25">
      <c r="A9" s="7" t="s">
        <v>12</v>
      </c>
      <c r="B9" s="11">
        <v>2750</v>
      </c>
      <c r="C9" s="8">
        <v>762.79</v>
      </c>
      <c r="D9" s="9">
        <f t="shared" ref="D9:D20" si="0">C9/B9</f>
        <v>0.2773781818181818</v>
      </c>
      <c r="E9" s="10">
        <v>200</v>
      </c>
      <c r="F9" s="11">
        <v>962.79</v>
      </c>
      <c r="G9" s="12">
        <f t="shared" ref="G9:G19" si="1">B9-F9</f>
        <v>1787.21</v>
      </c>
    </row>
    <row r="10" spans="1:7" x14ac:dyDescent="0.25">
      <c r="A10" s="7" t="str">
        <f>'[1]2019-20'!K1</f>
        <v>Admin</v>
      </c>
      <c r="B10" s="11">
        <v>2800</v>
      </c>
      <c r="C10" s="8">
        <v>451</v>
      </c>
      <c r="D10" s="9">
        <f t="shared" si="0"/>
        <v>0.16107142857142856</v>
      </c>
      <c r="E10" s="10">
        <v>490</v>
      </c>
      <c r="F10" s="11">
        <f t="shared" ref="F10:F19" si="2">C10+E10</f>
        <v>941</v>
      </c>
      <c r="G10" s="12">
        <f t="shared" si="1"/>
        <v>1859</v>
      </c>
    </row>
    <row r="11" spans="1:7" x14ac:dyDescent="0.25">
      <c r="A11" s="7" t="s">
        <v>13</v>
      </c>
      <c r="B11" s="11">
        <v>11600</v>
      </c>
      <c r="C11" s="8">
        <v>11600</v>
      </c>
      <c r="D11" s="9">
        <f t="shared" si="0"/>
        <v>1</v>
      </c>
      <c r="E11" s="10">
        <v>3300</v>
      </c>
      <c r="F11" s="11">
        <f t="shared" si="2"/>
        <v>14900</v>
      </c>
      <c r="G11" s="12">
        <f t="shared" si="1"/>
        <v>-3300</v>
      </c>
    </row>
    <row r="12" spans="1:7" x14ac:dyDescent="0.25">
      <c r="A12" s="7" t="s">
        <v>14</v>
      </c>
      <c r="B12" s="11">
        <v>2200</v>
      </c>
      <c r="C12" s="8">
        <v>400</v>
      </c>
      <c r="D12" s="9">
        <f t="shared" si="0"/>
        <v>0.18181818181818182</v>
      </c>
      <c r="E12" s="10"/>
      <c r="F12" s="11">
        <f t="shared" si="2"/>
        <v>400</v>
      </c>
      <c r="G12" s="12">
        <f t="shared" si="1"/>
        <v>1800</v>
      </c>
    </row>
    <row r="13" spans="1:7" x14ac:dyDescent="0.25">
      <c r="A13" s="7" t="str">
        <f>'[1]2019-20'!O1</f>
        <v>Public Lighting</v>
      </c>
      <c r="B13" s="11">
        <v>1500</v>
      </c>
      <c r="C13" s="8">
        <v>1500</v>
      </c>
      <c r="D13" s="9">
        <f t="shared" si="0"/>
        <v>1</v>
      </c>
      <c r="E13" s="10">
        <v>30</v>
      </c>
      <c r="F13" s="11">
        <f t="shared" si="2"/>
        <v>1530</v>
      </c>
      <c r="G13" s="12">
        <f t="shared" si="1"/>
        <v>-30</v>
      </c>
    </row>
    <row r="14" spans="1:7" x14ac:dyDescent="0.25">
      <c r="A14" s="7" t="s">
        <v>15</v>
      </c>
      <c r="B14" s="11">
        <v>600</v>
      </c>
      <c r="C14" s="8">
        <v>440</v>
      </c>
      <c r="D14" s="9">
        <f t="shared" si="0"/>
        <v>0.73333333333333328</v>
      </c>
      <c r="E14" s="10">
        <v>165</v>
      </c>
      <c r="F14" s="11">
        <f t="shared" si="2"/>
        <v>605</v>
      </c>
      <c r="G14" s="12">
        <f t="shared" si="1"/>
        <v>-5</v>
      </c>
    </row>
    <row r="15" spans="1:7" x14ac:dyDescent="0.25">
      <c r="A15" s="7" t="str">
        <f>'[1]2019-20'!Q1</f>
        <v>Community Halls</v>
      </c>
      <c r="B15" s="11">
        <v>1900</v>
      </c>
      <c r="C15" s="8">
        <v>1500</v>
      </c>
      <c r="D15" s="9">
        <f t="shared" si="0"/>
        <v>0.78947368421052633</v>
      </c>
      <c r="E15" s="10"/>
      <c r="F15" s="11">
        <f t="shared" si="2"/>
        <v>1500</v>
      </c>
      <c r="G15" s="12">
        <f t="shared" si="1"/>
        <v>400</v>
      </c>
    </row>
    <row r="16" spans="1:7" x14ac:dyDescent="0.25">
      <c r="A16" s="7" t="s">
        <v>16</v>
      </c>
      <c r="B16" s="11">
        <v>800</v>
      </c>
      <c r="C16" s="8">
        <v>800</v>
      </c>
      <c r="D16" s="9">
        <f t="shared" si="0"/>
        <v>1</v>
      </c>
      <c r="E16" s="10"/>
      <c r="F16" s="11">
        <f t="shared" si="2"/>
        <v>800</v>
      </c>
      <c r="G16" s="12">
        <f t="shared" si="1"/>
        <v>0</v>
      </c>
    </row>
    <row r="17" spans="1:7" x14ac:dyDescent="0.25">
      <c r="A17" s="7" t="s">
        <v>17</v>
      </c>
      <c r="B17" s="11">
        <v>2000</v>
      </c>
      <c r="C17" s="8">
        <v>1024.5</v>
      </c>
      <c r="D17" s="9">
        <f t="shared" si="0"/>
        <v>0.51224999999999998</v>
      </c>
      <c r="E17" s="10">
        <v>120</v>
      </c>
      <c r="F17" s="11">
        <f t="shared" si="2"/>
        <v>1144.5</v>
      </c>
      <c r="G17" s="12">
        <f t="shared" si="1"/>
        <v>855.5</v>
      </c>
    </row>
    <row r="18" spans="1:7" x14ac:dyDescent="0.25">
      <c r="A18" s="7" t="s">
        <v>18</v>
      </c>
      <c r="B18" s="11">
        <v>1800</v>
      </c>
      <c r="C18" s="8">
        <v>0</v>
      </c>
      <c r="D18" s="9">
        <f t="shared" si="0"/>
        <v>0</v>
      </c>
      <c r="E18" s="10"/>
      <c r="F18" s="11">
        <f t="shared" si="2"/>
        <v>0</v>
      </c>
      <c r="G18" s="12">
        <f t="shared" si="1"/>
        <v>1800</v>
      </c>
    </row>
    <row r="19" spans="1:7" x14ac:dyDescent="0.25">
      <c r="A19" s="7" t="s">
        <v>19</v>
      </c>
      <c r="B19" s="11">
        <v>840</v>
      </c>
      <c r="C19" s="8">
        <v>2495.44</v>
      </c>
      <c r="D19" s="9">
        <f t="shared" si="0"/>
        <v>2.9707619047619049</v>
      </c>
      <c r="E19" s="10"/>
      <c r="F19" s="11">
        <f t="shared" si="2"/>
        <v>2495.44</v>
      </c>
      <c r="G19" s="12">
        <f t="shared" si="1"/>
        <v>-1655.44</v>
      </c>
    </row>
    <row r="20" spans="1:7" x14ac:dyDescent="0.25">
      <c r="A20" s="4"/>
      <c r="B20" s="11">
        <v>34890</v>
      </c>
      <c r="C20" s="11">
        <f>SUM(C8:C19)</f>
        <v>26135.329999999998</v>
      </c>
      <c r="D20" s="13">
        <f t="shared" si="0"/>
        <v>0.74907795930065912</v>
      </c>
      <c r="E20" s="8">
        <f>SUM(E8:E19)</f>
        <v>5709</v>
      </c>
      <c r="F20" s="11">
        <f>SUM(F8:F19)</f>
        <v>31844.329999999998</v>
      </c>
      <c r="G20" s="11">
        <f>SUM(G8:G19)</f>
        <v>3045.6699999999996</v>
      </c>
    </row>
    <row r="23" spans="1:7" x14ac:dyDescent="0.25">
      <c r="A23" s="7" t="s">
        <v>20</v>
      </c>
      <c r="B23" s="12"/>
      <c r="C23" s="11">
        <v>-2490.23</v>
      </c>
      <c r="D23" s="12"/>
      <c r="E23" s="12">
        <v>0</v>
      </c>
      <c r="F23" s="11">
        <f>C23+E23</f>
        <v>-2490.23</v>
      </c>
      <c r="G23" s="12">
        <f t="shared" ref="G23:G27" si="3">B23-F23</f>
        <v>2490.23</v>
      </c>
    </row>
    <row r="24" spans="1:7" x14ac:dyDescent="0.25">
      <c r="A24" s="7" t="s">
        <v>21</v>
      </c>
      <c r="B24" s="12"/>
      <c r="C24" s="11">
        <v>2490.23</v>
      </c>
      <c r="D24" s="12"/>
      <c r="E24" s="12">
        <v>0</v>
      </c>
      <c r="F24" s="11">
        <f t="shared" ref="F24:F27" si="4">C24+E24</f>
        <v>2490.23</v>
      </c>
      <c r="G24" s="12">
        <f t="shared" si="3"/>
        <v>-2490.23</v>
      </c>
    </row>
    <row r="25" spans="1:7" x14ac:dyDescent="0.25">
      <c r="A25" s="7" t="s">
        <v>22</v>
      </c>
      <c r="B25" s="12"/>
      <c r="C25" s="11">
        <v>0</v>
      </c>
      <c r="D25" s="12"/>
      <c r="E25" s="12">
        <v>0</v>
      </c>
      <c r="F25" s="11">
        <f>C25+E25</f>
        <v>0</v>
      </c>
      <c r="G25" s="12">
        <f>F25</f>
        <v>0</v>
      </c>
    </row>
    <row r="26" spans="1:7" x14ac:dyDescent="0.25">
      <c r="A26" s="7" t="s">
        <v>2</v>
      </c>
      <c r="B26" s="12">
        <f>B6-34890</f>
        <v>-34890</v>
      </c>
      <c r="C26" s="11">
        <v>34890</v>
      </c>
      <c r="D26" s="12"/>
      <c r="E26" s="12">
        <v>26010.85</v>
      </c>
      <c r="F26" s="11">
        <f t="shared" si="4"/>
        <v>60900.85</v>
      </c>
      <c r="G26" s="12">
        <f t="shared" si="3"/>
        <v>-95790.85</v>
      </c>
    </row>
    <row r="27" spans="1:7" x14ac:dyDescent="0.25">
      <c r="A27" s="7" t="s">
        <v>23</v>
      </c>
      <c r="B27" s="12"/>
      <c r="C27" s="11">
        <v>24.46</v>
      </c>
      <c r="D27" s="14"/>
      <c r="E27" s="12"/>
      <c r="F27" s="11">
        <f t="shared" si="4"/>
        <v>24.46</v>
      </c>
      <c r="G27" s="12">
        <f t="shared" si="3"/>
        <v>-24.46</v>
      </c>
    </row>
    <row r="28" spans="1:7" x14ac:dyDescent="0.25">
      <c r="A28" s="4" t="s">
        <v>9</v>
      </c>
      <c r="B28" s="11"/>
      <c r="C28" s="11">
        <f>SUM(C20:C27)</f>
        <v>61049.79</v>
      </c>
      <c r="D28" s="11"/>
      <c r="E28" s="11">
        <f>SUM(E20:E27)</f>
        <v>31719.85</v>
      </c>
      <c r="F28" s="11">
        <f>SUM(F20:F27)</f>
        <v>92769.64</v>
      </c>
      <c r="G28" s="11">
        <f>SUM(G20:G27)</f>
        <v>-92769.640000000014</v>
      </c>
    </row>
    <row r="31" spans="1:7" x14ac:dyDescent="0.25">
      <c r="D31" s="15" t="s">
        <v>24</v>
      </c>
      <c r="E31" s="16">
        <v>57210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2021-12-22T12:01:12Z</dcterms:created>
  <dcterms:modified xsi:type="dcterms:W3CDTF">2021-12-22T12:02:48Z</dcterms:modified>
</cp:coreProperties>
</file>