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hmaelcommunitycouncil-my.sharepoint.com/personal/clerk_stishmaelscc_org_uk/Documents/"/>
    </mc:Choice>
  </mc:AlternateContent>
  <xr:revisionPtr revIDLastSave="76" documentId="8_{4E58C501-D5C8-4454-81F7-C2DDC42CB41B}" xr6:coauthVersionLast="47" xr6:coauthVersionMax="47" xr10:uidLastSave="{77CE1EEE-D1B0-4137-99DD-58F10743DD3A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8" i="1" l="1"/>
  <c r="G27" i="1" l="1"/>
  <c r="G26" i="1"/>
  <c r="G25" i="1"/>
  <c r="F24" i="1"/>
  <c r="G23" i="1"/>
  <c r="E20" i="1"/>
  <c r="E28" i="1" s="1"/>
  <c r="C20" i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G11" i="1" l="1"/>
  <c r="F20" i="1"/>
  <c r="F28" i="1"/>
  <c r="G24" i="1"/>
  <c r="G20" i="1"/>
  <c r="G28" i="1" s="1"/>
</calcChain>
</file>

<file path=xl/sharedStrings.xml><?xml version="1.0" encoding="utf-8"?>
<sst xmlns="http://schemas.openxmlformats.org/spreadsheetml/2006/main" count="49" uniqueCount="45">
  <si>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</si>
  <si>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</si>
  <si>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</si>
  <si>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</si>
  <si>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</si>
  <si>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</si>
  <si>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</si>
  <si>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</si>
  <si>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</si>
  <si>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</si>
  <si>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</si>
  <si>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</si>
  <si>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</si>
  <si>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</si>
  <si>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</si>
  <si>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</si>
  <si>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</si>
  <si>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</si>
  <si>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</si>
  <si>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</si>
  <si>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</si>
  <si>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</si>
  <si>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</si>
  <si>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</si>
  <si>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</si>
  <si>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</si>
  <si>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Amount</t>
  </si>
  <si>
    <t>£5000 - Ferryside Play Area</t>
  </si>
  <si>
    <t>Training</t>
  </si>
  <si>
    <t>£700 - Stish Start Up Fund</t>
  </si>
  <si>
    <t>Payments</t>
  </si>
  <si>
    <t>Income</t>
  </si>
  <si>
    <t>Opening Balance 1st April 2023</t>
  </si>
  <si>
    <t>2023-24 Priorities for reserves</t>
  </si>
  <si>
    <t>General Reserves 2023-24</t>
  </si>
  <si>
    <t>£5000 - Wales Audit Payment</t>
  </si>
  <si>
    <t>To spend</t>
  </si>
  <si>
    <t>New AEDs</t>
  </si>
  <si>
    <t>2023-24 Financial Year</t>
  </si>
  <si>
    <t>Memorial Bench Donation</t>
  </si>
  <si>
    <t>Fisherman Renovation</t>
  </si>
  <si>
    <t>Based on figures on 21st Dec 2023</t>
  </si>
  <si>
    <t>Muga Works</t>
  </si>
  <si>
    <t>Closing Balance 31st March 2024</t>
  </si>
  <si>
    <t>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</si>
</sst>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justify" vertical="center"/>
    </xf>
    <xf numFmtId="6" fontId="3" fillId="0" borderId="0" xfId="0" applyNumberFormat="1" applyFont="1"/>
    <xf numFmtId="0" fontId="3" fillId="0" borderId="0" xfId="0" applyFont="1" applyAlignment="1">
      <alignment horizontal="right"/>
    </xf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0" fillId="2" borderId="1" xfId="0" applyFill="1" applyBorder="1"/>
    <xf numFmtId="0" fontId="6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/>
    <xf numFmtId="0" fontId="7" fillId="3" borderId="1" xfId="0" applyFont="1" applyFill="1" applyBorder="1"/>
    <xf numFmtId="43" fontId="2" fillId="0" borderId="1" xfId="1" applyFont="1" applyBorder="1"/>
    <xf numFmtId="0" fontId="0" fillId="0" borderId="1" xfId="0" applyBorder="1" applyAlignment="1">
      <alignment horizontal="right"/>
    </xf>
    <xf numFmtId="4" fontId="0" fillId="0" borderId="0" xfId="0" applyNumberFormat="1"/>
    <xf numFmtId="6" fontId="8" fillId="0" borderId="0" xfId="0" applyNumberFormat="1" applyFont="1"/>
    <xf numFmtId="43" fontId="2" fillId="4" borderId="1" xfId="1" applyFont="1" applyFill="1" applyBorder="1"/>
    <xf numFmtId="6" fontId="8" fillId="0" borderId="1" xfId="1" applyNumberFormat="1" applyFont="1" applyBorder="1"/>
    <xf numFmtId="6" fontId="0" fillId="2" borderId="1" xfId="0" applyNumberFormat="1" applyFill="1" applyBorder="1"/>
    <xf numFmtId="8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file:///C:\Users\Clerk\Documents\Finance\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2-23"/>
      <sheetName val="2023-24"/>
      <sheetName val="VAT 20-21"/>
      <sheetName val="VAT 19-20"/>
      <sheetName val="cheques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G48"/>
  <sheetViews>
    <sheetView tabSelected="1" workbookViewId="0">
      <selection activeCell="M37" sqref="M37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1.140625" bestFit="1" customWidth="1"/>
    <col min="5" max="5" width="10.5703125" bestFit="1" customWidth="1"/>
    <col min="6" max="6" width="11.140625" bestFit="1" customWidth="1"/>
    <col min="7" max="7" width="11.85546875" bestFit="1" customWidth="1"/>
    <col min="9" max="9" width="9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38</v>
      </c>
      <c r="B3" s="1"/>
      <c r="C3" s="1"/>
      <c r="D3" s="1" t="s">
        <v>1</v>
      </c>
      <c r="E3" s="5">
        <v>36332</v>
      </c>
    </row>
    <row r="4" spans="1:7" x14ac:dyDescent="0.25">
      <c r="A4" s="1"/>
      <c r="B4" s="1"/>
      <c r="C4" s="1"/>
      <c r="D4" s="1"/>
      <c r="E4" s="5"/>
    </row>
    <row r="5" spans="1:7" x14ac:dyDescent="0.25">
      <c r="A5" s="1"/>
      <c r="B5" s="1"/>
      <c r="C5" s="1"/>
      <c r="D5" s="6" t="s">
        <v>32</v>
      </c>
      <c r="E5" s="24">
        <v>41446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16" t="s">
        <v>2</v>
      </c>
      <c r="B7" s="16" t="s">
        <v>13</v>
      </c>
      <c r="C7" s="17" t="s">
        <v>14</v>
      </c>
      <c r="D7" s="16" t="s">
        <v>15</v>
      </c>
      <c r="E7" s="18" t="s">
        <v>16</v>
      </c>
      <c r="F7" s="16" t="s">
        <v>17</v>
      </c>
      <c r="G7" s="16" t="s">
        <v>18</v>
      </c>
    </row>
    <row r="8" spans="1:7" x14ac:dyDescent="0.25">
      <c r="A8" s="14" t="s">
        <v>3</v>
      </c>
      <c r="B8" s="7">
        <v>7960</v>
      </c>
      <c r="C8" s="7">
        <v>7669.15</v>
      </c>
      <c r="D8" s="8">
        <f>C8/B8</f>
        <v>0.96346105527638182</v>
      </c>
      <c r="E8" s="9"/>
      <c r="F8" s="7">
        <f>C8+E8</f>
        <v>7669.15</v>
      </c>
      <c r="G8" s="9">
        <f>B8-F8</f>
        <v>290.85000000000036</v>
      </c>
    </row>
    <row r="9" spans="1:7" x14ac:dyDescent="0.25">
      <c r="A9" s="14" t="s">
        <v>4</v>
      </c>
      <c r="B9" s="7">
        <v>2700</v>
      </c>
      <c r="C9" s="7">
        <v>1735.49</v>
      </c>
      <c r="D9" s="8">
        <f t="shared" ref="D9:D20" si="0">C9/B9</f>
        <v>0.64277407407407405</v>
      </c>
      <c r="E9" s="9"/>
      <c r="F9" s="7">
        <v>1735.49</v>
      </c>
      <c r="G9" s="9">
        <f t="shared" ref="G9:G19" si="1">B9-F9</f>
        <v>964.51</v>
      </c>
    </row>
    <row r="10" spans="1:7" x14ac:dyDescent="0.25">
      <c r="A10" s="14" t="str">
        <f>'[1]2019-20'!K1</f>
        <v>Admin</v>
      </c>
      <c r="B10" s="7">
        <v>2000</v>
      </c>
      <c r="C10" s="7">
        <v>2249.08</v>
      </c>
      <c r="D10" s="8">
        <f t="shared" si="0"/>
        <v>1.1245399999999999</v>
      </c>
      <c r="E10" s="9"/>
      <c r="F10" s="7">
        <f t="shared" ref="F10:F19" si="2">C10+E10</f>
        <v>2249.08</v>
      </c>
      <c r="G10" s="9">
        <f t="shared" si="1"/>
        <v>-249.07999999999993</v>
      </c>
    </row>
    <row r="11" spans="1:7" x14ac:dyDescent="0.25">
      <c r="A11" s="14" t="s">
        <v>5</v>
      </c>
      <c r="B11" s="7">
        <v>12000</v>
      </c>
      <c r="C11" s="7">
        <v>13661</v>
      </c>
      <c r="D11" s="8">
        <f t="shared" si="0"/>
        <v>1.1384166666666666</v>
      </c>
      <c r="E11" s="9"/>
      <c r="F11" s="7">
        <f t="shared" si="2"/>
        <v>13661</v>
      </c>
      <c r="G11" s="9">
        <f t="shared" si="1"/>
        <v>-1661</v>
      </c>
    </row>
    <row r="12" spans="1:7" x14ac:dyDescent="0.25">
      <c r="A12" s="14" t="s">
        <v>6</v>
      </c>
      <c r="B12" s="7">
        <v>2200</v>
      </c>
      <c r="C12" s="7">
        <v>2800</v>
      </c>
      <c r="D12" s="8">
        <f t="shared" si="0"/>
        <v>1.2727272727272727</v>
      </c>
      <c r="E12" s="9"/>
      <c r="F12" s="7">
        <f t="shared" si="2"/>
        <v>2800</v>
      </c>
      <c r="G12" s="9">
        <f t="shared" si="1"/>
        <v>-600</v>
      </c>
    </row>
    <row r="13" spans="1:7" x14ac:dyDescent="0.25">
      <c r="A13" s="14" t="str">
        <f>'[1]2019-20'!O1</f>
        <v>Public Lighting</v>
      </c>
      <c r="B13" s="7">
        <v>1500</v>
      </c>
      <c r="C13" s="7">
        <v>1398.37</v>
      </c>
      <c r="D13" s="8">
        <f t="shared" si="0"/>
        <v>0.93224666666666656</v>
      </c>
      <c r="E13" s="9"/>
      <c r="F13" s="7">
        <f t="shared" si="2"/>
        <v>1398.37</v>
      </c>
      <c r="G13" s="9">
        <f t="shared" si="1"/>
        <v>101.63000000000011</v>
      </c>
    </row>
    <row r="14" spans="1:7" x14ac:dyDescent="0.25">
      <c r="A14" s="14" t="s">
        <v>28</v>
      </c>
      <c r="B14" s="7">
        <v>300</v>
      </c>
      <c r="C14" s="7">
        <v>76.5</v>
      </c>
      <c r="D14" s="8">
        <f t="shared" si="0"/>
        <v>0.255</v>
      </c>
      <c r="E14" s="9"/>
      <c r="F14" s="7">
        <f t="shared" si="2"/>
        <v>76.5</v>
      </c>
      <c r="G14" s="9">
        <f t="shared" si="1"/>
        <v>223.5</v>
      </c>
    </row>
    <row r="15" spans="1:7" x14ac:dyDescent="0.25">
      <c r="A15" s="14" t="str">
        <f>'[1]2019-20'!Q1</f>
        <v>Community Halls</v>
      </c>
      <c r="B15" s="7">
        <v>1900</v>
      </c>
      <c r="C15" s="7">
        <v>1500</v>
      </c>
      <c r="D15" s="8">
        <f t="shared" si="0"/>
        <v>0.78947368421052633</v>
      </c>
      <c r="E15" s="9"/>
      <c r="F15" s="7">
        <f t="shared" si="2"/>
        <v>1500</v>
      </c>
      <c r="G15" s="9">
        <f t="shared" si="1"/>
        <v>400</v>
      </c>
    </row>
    <row r="16" spans="1:7" x14ac:dyDescent="0.25">
      <c r="A16" s="14" t="s">
        <v>7</v>
      </c>
      <c r="B16" s="7">
        <v>900</v>
      </c>
      <c r="C16" s="7">
        <v>863.98</v>
      </c>
      <c r="D16" s="8">
        <f t="shared" si="0"/>
        <v>0.95997777777777782</v>
      </c>
      <c r="E16" s="9"/>
      <c r="F16" s="7">
        <f t="shared" si="2"/>
        <v>863.98</v>
      </c>
      <c r="G16" s="9">
        <f t="shared" si="1"/>
        <v>36.019999999999982</v>
      </c>
    </row>
    <row r="17" spans="1:7" x14ac:dyDescent="0.25">
      <c r="A17" s="14" t="s">
        <v>19</v>
      </c>
      <c r="B17" s="7">
        <v>2000</v>
      </c>
      <c r="C17" s="7">
        <v>1477.7</v>
      </c>
      <c r="D17" s="8">
        <f t="shared" si="0"/>
        <v>0.73885000000000001</v>
      </c>
      <c r="E17" s="9"/>
      <c r="F17" s="7">
        <f t="shared" si="2"/>
        <v>1477.7</v>
      </c>
      <c r="G17" s="9">
        <f t="shared" si="1"/>
        <v>522.29999999999995</v>
      </c>
    </row>
    <row r="18" spans="1:7" x14ac:dyDescent="0.25">
      <c r="A18" s="14" t="s">
        <v>8</v>
      </c>
      <c r="B18" s="7">
        <v>1872</v>
      </c>
      <c r="C18" s="7">
        <v>468</v>
      </c>
      <c r="D18" s="8">
        <f t="shared" si="0"/>
        <v>0.25</v>
      </c>
      <c r="E18" s="9"/>
      <c r="F18" s="7">
        <f t="shared" si="2"/>
        <v>468</v>
      </c>
      <c r="G18" s="9">
        <f t="shared" si="1"/>
        <v>1404</v>
      </c>
    </row>
    <row r="19" spans="1:7" x14ac:dyDescent="0.25">
      <c r="A19" s="14" t="s">
        <v>9</v>
      </c>
      <c r="B19" s="7">
        <v>1000</v>
      </c>
      <c r="C19" s="7">
        <v>0</v>
      </c>
      <c r="D19" s="8">
        <f t="shared" si="0"/>
        <v>0</v>
      </c>
      <c r="E19" s="9"/>
      <c r="F19" s="7">
        <f t="shared" si="2"/>
        <v>0</v>
      </c>
      <c r="G19" s="9">
        <f t="shared" si="1"/>
        <v>1000</v>
      </c>
    </row>
    <row r="20" spans="1:7" x14ac:dyDescent="0.25">
      <c r="A20" s="16"/>
      <c r="B20" s="7">
        <f>SUM(B8:B19)</f>
        <v>36332</v>
      </c>
      <c r="C20" s="7">
        <f>SUM(C8:C19)</f>
        <v>33899.269999999997</v>
      </c>
      <c r="D20" s="19">
        <f t="shared" si="0"/>
        <v>0.93304167125399085</v>
      </c>
      <c r="E20" s="7">
        <f>SUM(E8:E19)</f>
        <v>0</v>
      </c>
      <c r="F20" s="7">
        <f>SUM(F8:F19)</f>
        <v>33899.269999999997</v>
      </c>
      <c r="G20" s="7">
        <f>SUM(G8:G19)</f>
        <v>2432.7300000000005</v>
      </c>
    </row>
    <row r="23" spans="1:7" x14ac:dyDescent="0.25">
      <c r="A23" s="3" t="s">
        <v>20</v>
      </c>
      <c r="B23" s="11"/>
      <c r="C23" s="7">
        <v>-2982.52</v>
      </c>
      <c r="D23" s="11"/>
      <c r="E23" s="11">
        <v>0</v>
      </c>
      <c r="F23" s="10"/>
      <c r="G23" s="11">
        <f t="shared" ref="G23:G27" si="3">B23-F23</f>
        <v>0</v>
      </c>
    </row>
    <row r="24" spans="1:7" x14ac:dyDescent="0.25">
      <c r="A24" s="3" t="s">
        <v>21</v>
      </c>
      <c r="B24" s="11"/>
      <c r="C24" s="10">
        <v>2601.15</v>
      </c>
      <c r="D24" s="11"/>
      <c r="E24" s="11">
        <v>0</v>
      </c>
      <c r="F24" s="10">
        <f t="shared" ref="F24" si="4">C24+E24</f>
        <v>2601.15</v>
      </c>
      <c r="G24" s="11">
        <f t="shared" si="3"/>
        <v>-2601.15</v>
      </c>
    </row>
    <row r="25" spans="1:7" x14ac:dyDescent="0.25">
      <c r="A25" s="3" t="s">
        <v>22</v>
      </c>
      <c r="B25" s="11"/>
      <c r="C25" s="10"/>
      <c r="D25" s="11"/>
      <c r="E25" s="11">
        <v>0</v>
      </c>
      <c r="F25" s="10"/>
      <c r="G25" s="11">
        <f>F25</f>
        <v>0</v>
      </c>
    </row>
    <row r="26" spans="1:7" x14ac:dyDescent="0.25">
      <c r="A26" s="3" t="s">
        <v>1</v>
      </c>
      <c r="B26" s="11">
        <f>B6-36332</f>
        <v>-36332</v>
      </c>
      <c r="C26" s="10"/>
      <c r="D26" s="11"/>
      <c r="E26" s="11"/>
      <c r="F26" s="10"/>
      <c r="G26" s="11">
        <f t="shared" si="3"/>
        <v>-36332</v>
      </c>
    </row>
    <row r="27" spans="1:7" x14ac:dyDescent="0.25">
      <c r="A27" s="3" t="s">
        <v>23</v>
      </c>
      <c r="B27" s="11"/>
      <c r="C27" s="10"/>
      <c r="D27" s="12"/>
      <c r="E27" s="11"/>
      <c r="F27" s="10">
        <v>479.52</v>
      </c>
      <c r="G27" s="11">
        <f t="shared" si="3"/>
        <v>-479.52</v>
      </c>
    </row>
    <row r="28" spans="1:7" x14ac:dyDescent="0.25">
      <c r="A28" s="2" t="s">
        <v>17</v>
      </c>
      <c r="B28" s="10"/>
      <c r="C28" s="10">
        <f>SUM(C23:C27)</f>
        <v>-381.36999999999989</v>
      </c>
      <c r="D28" s="10"/>
      <c r="E28" s="10">
        <f>SUM(E20:E27)</f>
        <v>0</v>
      </c>
      <c r="F28" s="10">
        <f>SUM(F23:F27)</f>
        <v>3080.67</v>
      </c>
      <c r="G28" s="10">
        <f>SUM(G20:G27)</f>
        <v>-36979.939999999995</v>
      </c>
    </row>
    <row r="30" spans="1:7" x14ac:dyDescent="0.25">
      <c r="B30" s="3" t="s">
        <v>31</v>
      </c>
      <c r="C30" s="21">
        <v>39412.67</v>
      </c>
      <c r="D30" s="3" t="s">
        <v>30</v>
      </c>
      <c r="E30" s="21">
        <v>33899.269999999997</v>
      </c>
    </row>
    <row r="31" spans="1:7" x14ac:dyDescent="0.25">
      <c r="B31" s="3"/>
      <c r="C31" s="3"/>
      <c r="D31" s="22" t="s">
        <v>25</v>
      </c>
      <c r="E31" s="25">
        <v>2982.52</v>
      </c>
    </row>
    <row r="32" spans="1:7" x14ac:dyDescent="0.25">
      <c r="B32" s="3"/>
      <c r="C32" s="3"/>
      <c r="D32" s="22" t="s">
        <v>24</v>
      </c>
      <c r="E32" s="25">
        <v>12616.96</v>
      </c>
    </row>
    <row r="33" spans="1:6" x14ac:dyDescent="0.25">
      <c r="B33" s="3"/>
      <c r="C33" s="3"/>
      <c r="D33" s="22" t="s">
        <v>43</v>
      </c>
      <c r="E33" s="26">
        <v>31359.25</v>
      </c>
      <c r="F33">
        <v>31359.25</v>
      </c>
    </row>
    <row r="34" spans="1:6" x14ac:dyDescent="0.25">
      <c r="D34" s="6" t="s">
        <v>44</v>
      </c>
      <c r="E34" s="23">
        <v>33875.730000000003</v>
      </c>
    </row>
    <row r="36" spans="1:6" x14ac:dyDescent="0.25">
      <c r="A36" s="2" t="s">
        <v>33</v>
      </c>
      <c r="B36" s="3" t="s">
        <v>10</v>
      </c>
      <c r="C36" s="15" t="s">
        <v>25</v>
      </c>
      <c r="D36" s="3" t="s">
        <v>36</v>
      </c>
    </row>
    <row r="37" spans="1:6" x14ac:dyDescent="0.25">
      <c r="A37" s="4" t="s">
        <v>11</v>
      </c>
      <c r="B37" s="14">
        <v>600</v>
      </c>
      <c r="C37" s="15">
        <v>120</v>
      </c>
      <c r="D37" s="3"/>
    </row>
    <row r="38" spans="1:6" x14ac:dyDescent="0.25">
      <c r="A38" s="4" t="s">
        <v>12</v>
      </c>
      <c r="B38" s="14"/>
      <c r="C38" s="15"/>
      <c r="D38" s="3"/>
    </row>
    <row r="39" spans="1:6" x14ac:dyDescent="0.25">
      <c r="A39" s="4" t="s">
        <v>27</v>
      </c>
      <c r="B39" s="14">
        <v>485</v>
      </c>
      <c r="C39" s="15">
        <v>97</v>
      </c>
      <c r="D39" s="3"/>
    </row>
    <row r="40" spans="1:6" x14ac:dyDescent="0.25">
      <c r="A40" s="4" t="s">
        <v>35</v>
      </c>
      <c r="B40" s="27">
        <v>5577</v>
      </c>
      <c r="C40" s="15"/>
      <c r="D40" s="3"/>
    </row>
    <row r="41" spans="1:6" x14ac:dyDescent="0.25">
      <c r="A41" s="13" t="s">
        <v>34</v>
      </c>
      <c r="B41" s="14" t="s">
        <v>26</v>
      </c>
      <c r="C41" s="15" t="s">
        <v>25</v>
      </c>
      <c r="D41" s="3"/>
    </row>
    <row r="42" spans="1:6" x14ac:dyDescent="0.25">
      <c r="A42" s="4" t="s">
        <v>37</v>
      </c>
      <c r="B42" s="27">
        <v>2590</v>
      </c>
      <c r="C42" s="15">
        <v>518</v>
      </c>
      <c r="D42" s="3"/>
    </row>
    <row r="43" spans="1:6" x14ac:dyDescent="0.25">
      <c r="A43" s="3" t="s">
        <v>39</v>
      </c>
      <c r="B43" s="28">
        <v>746.98</v>
      </c>
      <c r="C43" s="15"/>
      <c r="D43" s="3"/>
    </row>
    <row r="44" spans="1:6" x14ac:dyDescent="0.25">
      <c r="A44" s="3" t="s">
        <v>40</v>
      </c>
      <c r="B44" s="28">
        <v>817.98</v>
      </c>
      <c r="C44" s="15"/>
      <c r="D44" s="3"/>
    </row>
    <row r="45" spans="1:6" x14ac:dyDescent="0.25">
      <c r="A45" s="3" t="s">
        <v>42</v>
      </c>
      <c r="B45" s="14">
        <v>1800</v>
      </c>
      <c r="C45" s="15">
        <v>360</v>
      </c>
      <c r="D45" s="3"/>
    </row>
    <row r="46" spans="1:6" x14ac:dyDescent="0.25">
      <c r="A46" s="20" t="s">
        <v>29</v>
      </c>
      <c r="B46" s="20">
        <v>107.2</v>
      </c>
      <c r="C46" s="20">
        <v>19.04</v>
      </c>
      <c r="D46" s="20">
        <v>592.79999999999995</v>
      </c>
    </row>
    <row r="48" spans="1:6" x14ac:dyDescent="0.25">
      <c r="A48" t="s">
        <v>41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Julie Rees</cp:lastModifiedBy>
  <cp:lastPrinted>2023-01-10T10:21:23Z</cp:lastPrinted>
  <dcterms:created xsi:type="dcterms:W3CDTF">2022-01-07T13:19:10Z</dcterms:created>
  <dcterms:modified xsi:type="dcterms:W3CDTF">2024-04-08T10:47:32Z</dcterms:modified>
</cp:coreProperties>
</file>