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A3AD93B5-76B8-4584-B8C5-2EEA2CFEBC99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C28" i="1"/>
  <c r="B26" i="1" l="1"/>
  <c r="G27" i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G11" i="1" l="1"/>
  <c r="F20" i="1"/>
  <c r="F28" i="1"/>
  <c r="G24" i="1"/>
  <c r="G20" i="1"/>
  <c r="G28" i="1" s="1"/>
</calcChain>
</file>

<file path=xl/sharedStrings.xml><?xml version="1.0" encoding="utf-8"?>
<sst xmlns="http://schemas.openxmlformats.org/spreadsheetml/2006/main" count="47" uniqueCount="43">
  <si>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</si>
  <si>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</si>
  <si>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</si>
  <si>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</si>
  <si>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</si>
  <si>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</si>
  <si>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</si>
  <si>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</si>
  <si>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</si>
  <si>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</si>
  <si>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</si>
  <si>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</si>
  <si>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</si>
  <si>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</si>
  <si>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</si>
  <si>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</si>
  <si>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</si>
  <si>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</si>
  <si>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</si>
  <si>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</si>
  <si>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</si>
  <si>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</si>
  <si>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</si>
  <si>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</si>
  <si>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</si>
  <si>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</si>
  <si>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VAT</t>
  </si>
  <si>
    <t>Amount</t>
  </si>
  <si>
    <t>2022-23 Financial Year</t>
  </si>
  <si>
    <t>Opening Balance 1st April 2022</t>
  </si>
  <si>
    <t>2022-23 Priorities for reserves</t>
  </si>
  <si>
    <t>General Reserves 2022-23</t>
  </si>
  <si>
    <t>£3000 - Llansaint Welfare Hall</t>
  </si>
  <si>
    <t>£5000 - Ferryside Play Area</t>
  </si>
  <si>
    <t>Training</t>
  </si>
  <si>
    <t>£700 - Stish Start Up Fund</t>
  </si>
  <si>
    <t>£800.00 Jubilee Costs</t>
  </si>
  <si>
    <t>Payments</t>
  </si>
  <si>
    <t>Income</t>
  </si>
  <si>
    <t>£1000 Llansaint Welfare Hall Grass Cutting Costs</t>
  </si>
  <si>
    <t>£500 Donation to Ferryside SOS</t>
  </si>
  <si>
    <t>Actual Closing Balance 31st March 2023</t>
  </si>
  <si>
    <t>PMTS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</si>
</sst>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2" fillId="0" borderId="0" xfId="1" applyNumberFormat="1" applyFont="1"/>
    <xf numFmtId="0" fontId="6" fillId="0" borderId="1" xfId="0" applyFont="1" applyBorder="1" applyAlignment="1">
      <alignment horizontal="justify" vertical="center"/>
    </xf>
    <xf numFmtId="43" fontId="0" fillId="0" borderId="0" xfId="1" applyFont="1"/>
    <xf numFmtId="164" fontId="3" fillId="3" borderId="1" xfId="0" applyNumberFormat="1" applyFont="1" applyFill="1" applyBorder="1"/>
    <xf numFmtId="43" fontId="0" fillId="3" borderId="0" xfId="1" applyFont="1" applyFill="1"/>
    <xf numFmtId="0" fontId="0" fillId="2" borderId="1" xfId="0" applyFill="1" applyBorder="1"/>
    <xf numFmtId="43" fontId="4" fillId="3" borderId="0" xfId="1" applyFont="1" applyFill="1"/>
    <xf numFmtId="0" fontId="7" fillId="0" borderId="1" xfId="0" applyFont="1" applyBorder="1"/>
    <xf numFmtId="0" fontId="7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I46"/>
  <sheetViews>
    <sheetView tabSelected="1" workbookViewId="0">
      <selection activeCell="O27" sqref="O27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  <col min="9" max="9" width="9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28</v>
      </c>
      <c r="B3" s="1"/>
      <c r="C3" s="1"/>
      <c r="D3" s="1" t="s">
        <v>1</v>
      </c>
      <c r="E3" s="6">
        <v>34823</v>
      </c>
    </row>
    <row r="4" spans="1:7" x14ac:dyDescent="0.25">
      <c r="A4" s="1"/>
      <c r="B4" s="1"/>
      <c r="C4" s="1"/>
      <c r="D4" s="1"/>
      <c r="E4" s="6"/>
    </row>
    <row r="5" spans="1:7" x14ac:dyDescent="0.25">
      <c r="A5" s="1"/>
      <c r="B5" s="1"/>
      <c r="C5" s="1"/>
      <c r="D5" s="7" t="s">
        <v>29</v>
      </c>
      <c r="E5" s="6">
        <v>44495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4" t="s">
        <v>2</v>
      </c>
      <c r="B7" s="24" t="s">
        <v>13</v>
      </c>
      <c r="C7" s="25" t="s">
        <v>14</v>
      </c>
      <c r="D7" s="24" t="s">
        <v>15</v>
      </c>
      <c r="E7" s="26" t="s">
        <v>16</v>
      </c>
      <c r="F7" s="24" t="s">
        <v>17</v>
      </c>
      <c r="G7" s="24" t="s">
        <v>18</v>
      </c>
    </row>
    <row r="8" spans="1:7" x14ac:dyDescent="0.25">
      <c r="A8" s="20" t="s">
        <v>3</v>
      </c>
      <c r="B8" s="8">
        <v>7000</v>
      </c>
      <c r="C8" s="8">
        <v>8255.89</v>
      </c>
      <c r="D8" s="9">
        <f>C8/B8</f>
        <v>1.179412857142857</v>
      </c>
      <c r="E8" s="10"/>
      <c r="F8" s="8">
        <f>C8+E8</f>
        <v>8255.89</v>
      </c>
      <c r="G8" s="10">
        <f>B8-F8</f>
        <v>-1255.8899999999994</v>
      </c>
    </row>
    <row r="9" spans="1:7" x14ac:dyDescent="0.25">
      <c r="A9" s="20" t="s">
        <v>4</v>
      </c>
      <c r="B9" s="8">
        <v>2633</v>
      </c>
      <c r="C9" s="8">
        <v>3422.69</v>
      </c>
      <c r="D9" s="9">
        <f t="shared" ref="D9:D20" si="0">C9/B9</f>
        <v>1.2999202430687429</v>
      </c>
      <c r="E9" s="10"/>
      <c r="F9" s="8">
        <v>3962.69</v>
      </c>
      <c r="G9" s="10">
        <f t="shared" ref="G9:G19" si="1">B9-F9</f>
        <v>-1329.69</v>
      </c>
    </row>
    <row r="10" spans="1:7" x14ac:dyDescent="0.25">
      <c r="A10" s="20" t="str">
        <f>'[1]2019-20'!K1</f>
        <v>Admin</v>
      </c>
      <c r="B10" s="8">
        <v>2000</v>
      </c>
      <c r="C10" s="8">
        <v>774</v>
      </c>
      <c r="D10" s="9">
        <f t="shared" si="0"/>
        <v>0.38700000000000001</v>
      </c>
      <c r="E10" s="10"/>
      <c r="F10" s="8">
        <f t="shared" ref="F10:F19" si="2">C10+E10</f>
        <v>774</v>
      </c>
      <c r="G10" s="10">
        <f t="shared" si="1"/>
        <v>1226</v>
      </c>
    </row>
    <row r="11" spans="1:7" x14ac:dyDescent="0.25">
      <c r="A11" s="20" t="s">
        <v>5</v>
      </c>
      <c r="B11" s="8">
        <v>11800</v>
      </c>
      <c r="C11" s="8">
        <v>10595.23</v>
      </c>
      <c r="D11" s="9">
        <f t="shared" si="0"/>
        <v>0.8979008474576271</v>
      </c>
      <c r="E11" s="10"/>
      <c r="F11" s="8">
        <f t="shared" si="2"/>
        <v>10595.23</v>
      </c>
      <c r="G11" s="10">
        <f t="shared" si="1"/>
        <v>1204.7700000000004</v>
      </c>
    </row>
    <row r="12" spans="1:7" x14ac:dyDescent="0.25">
      <c r="A12" s="20" t="s">
        <v>6</v>
      </c>
      <c r="B12" s="8">
        <v>2200</v>
      </c>
      <c r="C12" s="8">
        <v>2700</v>
      </c>
      <c r="D12" s="9">
        <f t="shared" si="0"/>
        <v>1.2272727272727273</v>
      </c>
      <c r="E12" s="10"/>
      <c r="F12" s="8">
        <f t="shared" si="2"/>
        <v>2700</v>
      </c>
      <c r="G12" s="10">
        <f t="shared" si="1"/>
        <v>-500</v>
      </c>
    </row>
    <row r="13" spans="1:7" x14ac:dyDescent="0.25">
      <c r="A13" s="20" t="str">
        <f>'[1]2019-20'!O1</f>
        <v>Public Lighting</v>
      </c>
      <c r="B13" s="8">
        <v>1500</v>
      </c>
      <c r="C13" s="8">
        <v>1251.08</v>
      </c>
      <c r="D13" s="9">
        <f t="shared" si="0"/>
        <v>0.83405333333333331</v>
      </c>
      <c r="E13" s="10"/>
      <c r="F13" s="8">
        <f t="shared" si="2"/>
        <v>1251.08</v>
      </c>
      <c r="G13" s="10">
        <f t="shared" si="1"/>
        <v>248.92000000000007</v>
      </c>
    </row>
    <row r="14" spans="1:7" x14ac:dyDescent="0.25">
      <c r="A14" s="20" t="s">
        <v>34</v>
      </c>
      <c r="B14" s="8">
        <v>300</v>
      </c>
      <c r="C14" s="8">
        <v>105</v>
      </c>
      <c r="D14" s="9">
        <f t="shared" si="0"/>
        <v>0.35</v>
      </c>
      <c r="E14" s="10"/>
      <c r="F14" s="8">
        <f t="shared" si="2"/>
        <v>105</v>
      </c>
      <c r="G14" s="10">
        <f t="shared" si="1"/>
        <v>195</v>
      </c>
    </row>
    <row r="15" spans="1:7" x14ac:dyDescent="0.25">
      <c r="A15" s="20" t="str">
        <f>'[1]2019-20'!Q1</f>
        <v>Community Halls</v>
      </c>
      <c r="B15" s="8">
        <v>1900</v>
      </c>
      <c r="C15" s="8">
        <v>1500</v>
      </c>
      <c r="D15" s="9">
        <f t="shared" si="0"/>
        <v>0.78947368421052633</v>
      </c>
      <c r="E15" s="10"/>
      <c r="F15" s="8">
        <f t="shared" si="2"/>
        <v>1500</v>
      </c>
      <c r="G15" s="10">
        <f t="shared" si="1"/>
        <v>400</v>
      </c>
    </row>
    <row r="16" spans="1:7" x14ac:dyDescent="0.25">
      <c r="A16" s="20" t="s">
        <v>7</v>
      </c>
      <c r="B16" s="8">
        <v>850</v>
      </c>
      <c r="C16" s="8">
        <v>843.54</v>
      </c>
      <c r="D16" s="9">
        <f t="shared" si="0"/>
        <v>0.99239999999999995</v>
      </c>
      <c r="E16" s="10"/>
      <c r="F16" s="8">
        <f t="shared" si="2"/>
        <v>843.54</v>
      </c>
      <c r="G16" s="10">
        <f t="shared" si="1"/>
        <v>6.4600000000000364</v>
      </c>
    </row>
    <row r="17" spans="1:9" x14ac:dyDescent="0.25">
      <c r="A17" s="20" t="s">
        <v>19</v>
      </c>
      <c r="B17" s="8">
        <v>2000</v>
      </c>
      <c r="C17" s="8">
        <v>1650.89</v>
      </c>
      <c r="D17" s="9">
        <f t="shared" si="0"/>
        <v>0.8254450000000001</v>
      </c>
      <c r="E17" s="10"/>
      <c r="F17" s="8">
        <f t="shared" si="2"/>
        <v>1650.89</v>
      </c>
      <c r="G17" s="10">
        <f t="shared" si="1"/>
        <v>349.1099999999999</v>
      </c>
    </row>
    <row r="18" spans="1:9" x14ac:dyDescent="0.25">
      <c r="A18" s="20" t="s">
        <v>8</v>
      </c>
      <c r="B18" s="8">
        <v>1800</v>
      </c>
      <c r="C18" s="8">
        <v>300</v>
      </c>
      <c r="D18" s="9">
        <f t="shared" si="0"/>
        <v>0.16666666666666666</v>
      </c>
      <c r="E18" s="10"/>
      <c r="F18" s="8">
        <f t="shared" si="2"/>
        <v>300</v>
      </c>
      <c r="G18" s="10">
        <f t="shared" si="1"/>
        <v>1500</v>
      </c>
    </row>
    <row r="19" spans="1:9" x14ac:dyDescent="0.25">
      <c r="A19" s="20" t="s">
        <v>9</v>
      </c>
      <c r="B19" s="8">
        <v>840</v>
      </c>
      <c r="C19" s="8">
        <v>0</v>
      </c>
      <c r="D19" s="9">
        <f t="shared" si="0"/>
        <v>0</v>
      </c>
      <c r="E19" s="10"/>
      <c r="F19" s="8">
        <f t="shared" si="2"/>
        <v>0</v>
      </c>
      <c r="G19" s="10">
        <f t="shared" si="1"/>
        <v>840</v>
      </c>
    </row>
    <row r="20" spans="1:9" x14ac:dyDescent="0.25">
      <c r="A20" s="24"/>
      <c r="B20" s="8">
        <f>SUM(B8:B19)</f>
        <v>34823</v>
      </c>
      <c r="C20" s="8">
        <f>SUM(C8:C19)</f>
        <v>31398.32</v>
      </c>
      <c r="D20" s="27">
        <f t="shared" si="0"/>
        <v>0.90165465353358409</v>
      </c>
      <c r="E20" s="8">
        <f>SUM(E8:E19)</f>
        <v>0</v>
      </c>
      <c r="F20" s="8">
        <f>SUM(F8:F19)</f>
        <v>31938.32</v>
      </c>
      <c r="G20" s="8">
        <f>SUM(G8:G19)</f>
        <v>2884.6800000000012</v>
      </c>
    </row>
    <row r="23" spans="1:9" x14ac:dyDescent="0.25">
      <c r="A23" s="3" t="s">
        <v>20</v>
      </c>
      <c r="B23" s="12"/>
      <c r="C23" s="18">
        <v>-2458.0500000000002</v>
      </c>
      <c r="D23" s="12"/>
      <c r="E23" s="12">
        <v>0</v>
      </c>
      <c r="F23" s="11"/>
      <c r="G23" s="12">
        <f t="shared" ref="G23:G27" si="3">B23-F23</f>
        <v>0</v>
      </c>
    </row>
    <row r="24" spans="1:9" x14ac:dyDescent="0.25">
      <c r="A24" s="3" t="s">
        <v>21</v>
      </c>
      <c r="B24" s="12"/>
      <c r="C24" s="11">
        <v>4103.8100000000004</v>
      </c>
      <c r="D24" s="12"/>
      <c r="E24" s="12">
        <v>0</v>
      </c>
      <c r="F24" s="11">
        <f t="shared" ref="F24" si="4">C24+E24</f>
        <v>4103.8100000000004</v>
      </c>
      <c r="G24" s="12">
        <f t="shared" si="3"/>
        <v>-4103.8100000000004</v>
      </c>
    </row>
    <row r="25" spans="1:9" x14ac:dyDescent="0.25">
      <c r="A25" s="3" t="s">
        <v>22</v>
      </c>
      <c r="B25" s="12"/>
      <c r="C25" s="11">
        <v>746.98</v>
      </c>
      <c r="D25" s="12"/>
      <c r="E25" s="12">
        <v>0</v>
      </c>
      <c r="F25" s="11"/>
      <c r="G25" s="12">
        <f>F25</f>
        <v>0</v>
      </c>
    </row>
    <row r="26" spans="1:9" x14ac:dyDescent="0.25">
      <c r="A26" s="3" t="s">
        <v>1</v>
      </c>
      <c r="B26" s="12">
        <f>B6-34823</f>
        <v>-34823</v>
      </c>
      <c r="C26" s="11">
        <v>34823</v>
      </c>
      <c r="D26" s="12"/>
      <c r="E26" s="12"/>
      <c r="F26" s="11"/>
      <c r="G26" s="12">
        <f t="shared" si="3"/>
        <v>-34823</v>
      </c>
    </row>
    <row r="27" spans="1:9" x14ac:dyDescent="0.25">
      <c r="A27" s="3" t="s">
        <v>23</v>
      </c>
      <c r="B27" s="12"/>
      <c r="C27" s="11">
        <v>95.16</v>
      </c>
      <c r="D27" s="13"/>
      <c r="E27" s="12"/>
      <c r="F27" s="11">
        <v>95.16</v>
      </c>
      <c r="G27" s="12">
        <f t="shared" si="3"/>
        <v>-95.16</v>
      </c>
      <c r="I27" t="s">
        <v>42</v>
      </c>
    </row>
    <row r="28" spans="1:9" x14ac:dyDescent="0.25">
      <c r="A28" s="2" t="s">
        <v>17</v>
      </c>
      <c r="B28" s="11"/>
      <c r="C28" s="11">
        <f>SUM(C23:C27)</f>
        <v>37310.9</v>
      </c>
      <c r="D28" s="11"/>
      <c r="E28" s="11">
        <f>SUM(E20:E27)</f>
        <v>0</v>
      </c>
      <c r="F28" s="11">
        <f>SUM(F23:F27)</f>
        <v>4198.97</v>
      </c>
      <c r="G28" s="11">
        <f>SUM(G20:G27)</f>
        <v>-36137.29</v>
      </c>
      <c r="I28">
        <v>31398.32</v>
      </c>
    </row>
    <row r="29" spans="1:9" x14ac:dyDescent="0.25">
      <c r="I29">
        <v>2458.0500000000002</v>
      </c>
    </row>
    <row r="30" spans="1:9" x14ac:dyDescent="0.25">
      <c r="B30" t="s">
        <v>37</v>
      </c>
      <c r="C30" s="28">
        <v>42819.57</v>
      </c>
      <c r="D30" t="s">
        <v>38</v>
      </c>
      <c r="E30" s="17">
        <v>39768.949999999997</v>
      </c>
      <c r="I30">
        <v>8963.2000000000007</v>
      </c>
    </row>
    <row r="31" spans="1:9" x14ac:dyDescent="0.25">
      <c r="D31" s="14" t="s">
        <v>24</v>
      </c>
      <c r="E31" s="21">
        <v>31398.32</v>
      </c>
      <c r="H31" t="s">
        <v>17</v>
      </c>
      <c r="I31">
        <f>42819.57</f>
        <v>42819.57</v>
      </c>
    </row>
    <row r="32" spans="1:9" x14ac:dyDescent="0.25">
      <c r="D32" s="14" t="s">
        <v>25</v>
      </c>
      <c r="E32" s="19">
        <v>8963.2000000000007</v>
      </c>
    </row>
    <row r="33" spans="1:5" x14ac:dyDescent="0.25">
      <c r="D33" s="14" t="s">
        <v>41</v>
      </c>
      <c r="E33" s="15">
        <v>41445.33</v>
      </c>
    </row>
    <row r="36" spans="1:5" x14ac:dyDescent="0.25">
      <c r="A36" s="2" t="s">
        <v>30</v>
      </c>
      <c r="B36" s="3" t="s">
        <v>10</v>
      </c>
      <c r="C36" s="22" t="s">
        <v>26</v>
      </c>
    </row>
    <row r="37" spans="1:5" x14ac:dyDescent="0.25">
      <c r="A37" s="4" t="s">
        <v>11</v>
      </c>
      <c r="B37" s="3"/>
      <c r="C37" s="22"/>
    </row>
    <row r="38" spans="1:5" x14ac:dyDescent="0.25">
      <c r="A38" s="4" t="s">
        <v>12</v>
      </c>
      <c r="B38" s="3"/>
      <c r="C38" s="22"/>
    </row>
    <row r="39" spans="1:5" x14ac:dyDescent="0.25">
      <c r="A39" s="4" t="s">
        <v>33</v>
      </c>
      <c r="B39" s="3">
        <v>3645</v>
      </c>
      <c r="C39" s="22">
        <v>153</v>
      </c>
    </row>
    <row r="40" spans="1:5" x14ac:dyDescent="0.25">
      <c r="C40" s="23"/>
    </row>
    <row r="41" spans="1:5" x14ac:dyDescent="0.25">
      <c r="A41" s="16" t="s">
        <v>31</v>
      </c>
      <c r="B41" s="3" t="s">
        <v>27</v>
      </c>
      <c r="C41" s="22" t="s">
        <v>26</v>
      </c>
    </row>
    <row r="42" spans="1:5" x14ac:dyDescent="0.25">
      <c r="A42" s="4" t="s">
        <v>32</v>
      </c>
      <c r="B42" s="5">
        <v>3000</v>
      </c>
      <c r="C42" s="22">
        <v>0</v>
      </c>
    </row>
    <row r="43" spans="1:5" x14ac:dyDescent="0.25">
      <c r="A43" s="3" t="s">
        <v>36</v>
      </c>
      <c r="B43" s="3">
        <v>711</v>
      </c>
      <c r="C43" s="22">
        <v>0</v>
      </c>
    </row>
    <row r="44" spans="1:5" x14ac:dyDescent="0.25">
      <c r="A44" s="3" t="s">
        <v>39</v>
      </c>
      <c r="B44" s="3">
        <v>1000</v>
      </c>
      <c r="C44" s="22">
        <v>0</v>
      </c>
    </row>
    <row r="45" spans="1:5" x14ac:dyDescent="0.25">
      <c r="A45" s="3" t="s">
        <v>40</v>
      </c>
      <c r="B45" s="3">
        <v>500</v>
      </c>
      <c r="C45" s="22">
        <v>0</v>
      </c>
    </row>
    <row r="46" spans="1:5" x14ac:dyDescent="0.25">
      <c r="A46" s="3" t="s">
        <v>35</v>
      </c>
      <c r="B46" s="3">
        <v>107.2</v>
      </c>
      <c r="C46" s="22">
        <v>19.04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2023-01-10T10:21:23Z</cp:lastPrinted>
  <dcterms:created xsi:type="dcterms:W3CDTF">2022-01-07T13:19:10Z</dcterms:created>
  <dcterms:modified xsi:type="dcterms:W3CDTF">2023-03-31T10:48:30Z</dcterms:modified>
</cp:coreProperties>
</file>