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"/>
    </mc:Choice>
  </mc:AlternateContent>
  <xr:revisionPtr revIDLastSave="0" documentId="13_ncr:1_{188A06B3-242F-459C-A7FA-CC821EAC2B25}" xr6:coauthVersionLast="47" xr6:coauthVersionMax="47" xr10:uidLastSave="{00000000-0000-0000-0000-000000000000}"/>
  <bookViews>
    <workbookView xWindow="-120" yWindow="-120" windowWidth="20730" windowHeight="11160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58" i="1" s="1"/>
  <c r="C57" i="1"/>
  <c r="C58" i="1" s="1"/>
  <c r="E54" i="1"/>
  <c r="D54" i="1"/>
  <c r="D57" i="1" s="1"/>
  <c r="D58" i="1" s="1"/>
  <c r="C54" i="1"/>
  <c r="B54" i="1"/>
  <c r="C28" i="1"/>
  <c r="F27" i="1"/>
  <c r="G27" i="1" s="1"/>
  <c r="F26" i="1"/>
  <c r="B26" i="1"/>
  <c r="G26" i="1" s="1"/>
  <c r="G25" i="1"/>
  <c r="F25" i="1"/>
  <c r="G24" i="1"/>
  <c r="F24" i="1"/>
  <c r="G23" i="1"/>
  <c r="E20" i="1"/>
  <c r="E28" i="1" s="1"/>
  <c r="C20" i="1"/>
  <c r="B20" i="1"/>
  <c r="D20" i="1" s="1"/>
  <c r="F19" i="1"/>
  <c r="G19" i="1" s="1"/>
  <c r="D19" i="1"/>
  <c r="G18" i="1"/>
  <c r="F18" i="1"/>
  <c r="D18" i="1"/>
  <c r="F17" i="1"/>
  <c r="G17" i="1" s="1"/>
  <c r="D17" i="1"/>
  <c r="G16" i="1"/>
  <c r="F16" i="1"/>
  <c r="D16" i="1"/>
  <c r="F15" i="1"/>
  <c r="G15" i="1" s="1"/>
  <c r="D15" i="1"/>
  <c r="A15" i="1"/>
  <c r="F14" i="1"/>
  <c r="G14" i="1" s="1"/>
  <c r="D14" i="1"/>
  <c r="G13" i="1"/>
  <c r="F13" i="1"/>
  <c r="D13" i="1"/>
  <c r="A13" i="1"/>
  <c r="G12" i="1"/>
  <c r="F12" i="1"/>
  <c r="D12" i="1"/>
  <c r="F11" i="1"/>
  <c r="G11" i="1" s="1"/>
  <c r="D11" i="1"/>
  <c r="G10" i="1"/>
  <c r="F10" i="1"/>
  <c r="D10" i="1"/>
  <c r="A10" i="1"/>
  <c r="G9" i="1"/>
  <c r="D9" i="1"/>
  <c r="G8" i="1"/>
  <c r="F8" i="1"/>
  <c r="D8" i="1"/>
  <c r="G20" i="1" l="1"/>
  <c r="G28" i="1" s="1"/>
  <c r="F20" i="1"/>
  <c r="F28" i="1" s="1"/>
</calcChain>
</file>

<file path=xl/sharedStrings.xml><?xml version="1.0" encoding="utf-8"?>
<sst xmlns="http://schemas.openxmlformats.org/spreadsheetml/2006/main" count="67" uniqueCount="52">
  <si>
    <t>St Ishmaels Community Council</t>
  </si>
  <si>
    <t>Precept</t>
  </si>
  <si>
    <t>Description</t>
  </si>
  <si>
    <t>Staffing</t>
  </si>
  <si>
    <t>General Expenditure</t>
  </si>
  <si>
    <t>Admin</t>
  </si>
  <si>
    <t>Parks, Footpaths and Open Spaces</t>
  </si>
  <si>
    <t>Donations</t>
  </si>
  <si>
    <t>Public Lighting</t>
  </si>
  <si>
    <t>Bus Shelters and Amenity Maintenance</t>
  </si>
  <si>
    <t>Community Halls</t>
  </si>
  <si>
    <t>Insurance</t>
  </si>
  <si>
    <t>Christmas Arrangements</t>
  </si>
  <si>
    <t>Councillor Allowances</t>
  </si>
  <si>
    <t>Contingency</t>
  </si>
  <si>
    <t>Band D Precept 2021-22 (£765.06)</t>
  </si>
  <si>
    <t>% Increase</t>
  </si>
  <si>
    <t>To retain Band D at £44.50</t>
  </si>
  <si>
    <t>Spent</t>
  </si>
  <si>
    <t>£10,000 – PALE Drainage</t>
  </si>
  <si>
    <t>£3000 – Amenity Maintenance</t>
  </si>
  <si>
    <t>2021-22 Financial Year</t>
  </si>
  <si>
    <t>Opening Balance 1st April 2021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</si>
  <si>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</si>
  <si>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</si>
  <si>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</si>
  <si>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</si>
  <si>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</si>
  <si>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</si>
  <si>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</si>
  <si>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</si>
  <si>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</si>
  <si>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</si>
  <si>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</si>
  <si>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Balance</t>
  </si>
  <si>
    <t>Use of Reserves</t>
  </si>
  <si>
    <t>Estimated Closing Balance 31st March 2022</t>
  </si>
  <si>
    <t>2020-21
Budget</t>
  </si>
  <si>
    <t>2021-22 Option 1</t>
  </si>
  <si>
    <t>2021-22 Option 2</t>
  </si>
  <si>
    <t>2021-22 Option 3</t>
  </si>
  <si>
    <t>Band D Precept 2020-21 (£784.08)</t>
  </si>
  <si>
    <t>2021-22 Priorities for reserves</t>
  </si>
  <si>
    <t>VAT</t>
  </si>
  <si>
    <t>£5000 – Llansaint Hall</t>
  </si>
  <si>
    <t>£2000- Website Upgrade</t>
  </si>
  <si>
    <t>£3000 - Upgrade MUGA lights</t>
  </si>
  <si>
    <t>General Reserves 2021-22</t>
  </si>
  <si>
    <t>Amount</t>
  </si>
  <si>
    <t>Ferryside PTA</t>
  </si>
  <si>
    <t>Ferryside Christmas lights</t>
  </si>
  <si>
    <t>see details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</si>
</sst>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5" fontId="5" fillId="0" borderId="0" xfId="0" applyNumberFormat="1" applyFont="1"/>
    <xf numFmtId="0" fontId="5" fillId="0" borderId="0" xfId="0" applyFont="1"/>
    <xf numFmtId="8" fontId="4" fillId="0" borderId="0" xfId="0" applyNumberFormat="1" applyFont="1"/>
    <xf numFmtId="10" fontId="4" fillId="0" borderId="0" xfId="0" applyNumberFormat="1" applyFont="1"/>
    <xf numFmtId="164" fontId="4" fillId="0" borderId="0" xfId="0" applyNumberFormat="1" applyFont="1"/>
    <xf numFmtId="0" fontId="6" fillId="0" borderId="1" xfId="0" applyFont="1" applyBorder="1" applyAlignment="1">
      <alignment horizontal="justify" vertical="center"/>
    </xf>
    <xf numFmtId="6" fontId="0" fillId="0" borderId="1" xfId="0" applyNumberFormat="1" applyBorder="1"/>
    <xf numFmtId="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5" fontId="3" fillId="2" borderId="1" xfId="0" applyNumberFormat="1" applyFont="1" applyFill="1" applyBorder="1"/>
    <xf numFmtId="10" fontId="0" fillId="2" borderId="1" xfId="0" applyNumberFormat="1" applyFill="1" applyBorder="1"/>
    <xf numFmtId="165" fontId="0" fillId="2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10" fontId="3" fillId="0" borderId="1" xfId="0" applyNumberFormat="1" applyFont="1" applyBorder="1"/>
    <xf numFmtId="165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6" fontId="5" fillId="0" borderId="0" xfId="0" applyNumberFormat="1" applyFont="1"/>
    <xf numFmtId="3" fontId="0" fillId="0" borderId="0" xfId="0" applyNumberFormat="1"/>
    <xf numFmtId="6" fontId="2" fillId="0" borderId="0" xfId="1" applyNumberFormat="1" applyFont="1"/>
    <xf numFmtId="0" fontId="7" fillId="0" borderId="1" xfId="0" applyFont="1" applyBorder="1" applyAlignment="1">
      <alignment horizontal="justify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VAT 20-21"/>
      <sheetName val="cheques"/>
      <sheetName val="VAT 19-20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dimension ref="A1:G72"/>
  <sheetViews>
    <sheetView tabSelected="1" workbookViewId="0">
      <selection activeCell="L11" sqref="L11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0.140625" bestFit="1" customWidth="1"/>
    <col min="6" max="6" width="10.140625" bestFit="1" customWidth="1"/>
    <col min="7" max="7" width="10.85546875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21</v>
      </c>
      <c r="B3" s="1"/>
      <c r="C3" s="1"/>
      <c r="D3" s="1" t="s">
        <v>1</v>
      </c>
      <c r="E3" s="17">
        <v>34045</v>
      </c>
    </row>
    <row r="4" spans="1:7" x14ac:dyDescent="0.25">
      <c r="A4" s="1"/>
      <c r="B4" s="1"/>
      <c r="C4" s="1"/>
      <c r="D4" s="1"/>
      <c r="E4" s="17"/>
    </row>
    <row r="5" spans="1:7" x14ac:dyDescent="0.25">
      <c r="A5" s="1"/>
      <c r="B5" s="1"/>
      <c r="C5" s="1"/>
      <c r="D5" s="18" t="s">
        <v>22</v>
      </c>
      <c r="E5" s="17">
        <v>57719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2" t="s">
        <v>2</v>
      </c>
      <c r="B7" s="2" t="s">
        <v>23</v>
      </c>
      <c r="C7" s="3" t="s">
        <v>24</v>
      </c>
      <c r="D7" s="2" t="s">
        <v>25</v>
      </c>
      <c r="E7" s="19" t="s">
        <v>26</v>
      </c>
      <c r="F7" s="2" t="s">
        <v>27</v>
      </c>
      <c r="G7" s="2" t="s">
        <v>28</v>
      </c>
    </row>
    <row r="8" spans="1:7" x14ac:dyDescent="0.25">
      <c r="A8" s="5" t="s">
        <v>3</v>
      </c>
      <c r="B8" s="20">
        <v>6100</v>
      </c>
      <c r="C8" s="20">
        <v>4897.68</v>
      </c>
      <c r="D8" s="21">
        <f>C8/B8</f>
        <v>0.80289836065573772</v>
      </c>
      <c r="E8" s="22">
        <v>1836</v>
      </c>
      <c r="F8" s="23">
        <f>C8+E8</f>
        <v>6733.68</v>
      </c>
      <c r="G8" s="24">
        <f>B8-F8</f>
        <v>-633.68000000000029</v>
      </c>
    </row>
    <row r="9" spans="1:7" x14ac:dyDescent="0.25">
      <c r="A9" s="5" t="s">
        <v>4</v>
      </c>
      <c r="B9" s="23">
        <v>2705</v>
      </c>
      <c r="C9" s="20">
        <v>1545.59</v>
      </c>
      <c r="D9" s="21">
        <f t="shared" ref="D9:D20" si="0">C9/B9</f>
        <v>0.57138262476894641</v>
      </c>
      <c r="E9" s="22"/>
      <c r="F9" s="23">
        <v>0</v>
      </c>
      <c r="G9" s="24">
        <f t="shared" ref="G9:G19" si="1">B9-F9</f>
        <v>2705</v>
      </c>
    </row>
    <row r="10" spans="1:7" x14ac:dyDescent="0.25">
      <c r="A10" s="5" t="str">
        <f>'[1]2019-20'!K1</f>
        <v>Admin</v>
      </c>
      <c r="B10" s="23">
        <v>2000</v>
      </c>
      <c r="C10" s="20">
        <v>1594</v>
      </c>
      <c r="D10" s="21">
        <f t="shared" si="0"/>
        <v>0.79700000000000004</v>
      </c>
      <c r="E10" s="22"/>
      <c r="F10" s="23">
        <f t="shared" ref="F10:F19" si="2">C10+E10</f>
        <v>1594</v>
      </c>
      <c r="G10" s="24">
        <f t="shared" si="1"/>
        <v>406</v>
      </c>
    </row>
    <row r="11" spans="1:7" x14ac:dyDescent="0.25">
      <c r="A11" s="5" t="s">
        <v>6</v>
      </c>
      <c r="B11" s="23">
        <v>11600</v>
      </c>
      <c r="C11" s="20">
        <v>11313.03</v>
      </c>
      <c r="D11" s="21">
        <f t="shared" si="0"/>
        <v>0.97526120689655182</v>
      </c>
      <c r="E11" s="22">
        <v>4428</v>
      </c>
      <c r="F11" s="23">
        <f t="shared" si="2"/>
        <v>15741.03</v>
      </c>
      <c r="G11" s="24">
        <f t="shared" si="1"/>
        <v>-4141.0300000000007</v>
      </c>
    </row>
    <row r="12" spans="1:7" x14ac:dyDescent="0.25">
      <c r="A12" s="5" t="s">
        <v>7</v>
      </c>
      <c r="B12" s="23">
        <v>2200</v>
      </c>
      <c r="C12" s="20">
        <v>850</v>
      </c>
      <c r="D12" s="21">
        <f t="shared" si="0"/>
        <v>0.38636363636363635</v>
      </c>
      <c r="E12" s="22"/>
      <c r="F12" s="23">
        <f t="shared" si="2"/>
        <v>850</v>
      </c>
      <c r="G12" s="24">
        <f t="shared" si="1"/>
        <v>1350</v>
      </c>
    </row>
    <row r="13" spans="1:7" x14ac:dyDescent="0.25">
      <c r="A13" s="5" t="str">
        <f>'[1]2019-20'!O1</f>
        <v>Public Lighting</v>
      </c>
      <c r="B13" s="23">
        <v>1500</v>
      </c>
      <c r="C13" s="20">
        <v>1108.3800000000001</v>
      </c>
      <c r="D13" s="21">
        <f t="shared" si="0"/>
        <v>0.73892000000000002</v>
      </c>
      <c r="E13" s="22"/>
      <c r="F13" s="23">
        <f t="shared" si="2"/>
        <v>1108.3800000000001</v>
      </c>
      <c r="G13" s="24">
        <f t="shared" si="1"/>
        <v>391.61999999999989</v>
      </c>
    </row>
    <row r="14" spans="1:7" x14ac:dyDescent="0.25">
      <c r="A14" s="5" t="s">
        <v>9</v>
      </c>
      <c r="B14" s="23">
        <v>600</v>
      </c>
      <c r="C14" s="20">
        <v>165</v>
      </c>
      <c r="D14" s="21">
        <f t="shared" si="0"/>
        <v>0.27500000000000002</v>
      </c>
      <c r="E14" s="22">
        <v>0</v>
      </c>
      <c r="F14" s="23">
        <f t="shared" si="2"/>
        <v>165</v>
      </c>
      <c r="G14" s="24">
        <f t="shared" si="1"/>
        <v>435</v>
      </c>
    </row>
    <row r="15" spans="1:7" x14ac:dyDescent="0.25">
      <c r="A15" s="5" t="str">
        <f>'[1]2019-20'!Q1</f>
        <v>Community Halls</v>
      </c>
      <c r="B15" s="23">
        <v>1900</v>
      </c>
      <c r="C15" s="20">
        <v>750</v>
      </c>
      <c r="D15" s="21">
        <f t="shared" si="0"/>
        <v>0.39473684210526316</v>
      </c>
      <c r="E15" s="22"/>
      <c r="F15" s="23">
        <f t="shared" si="2"/>
        <v>750</v>
      </c>
      <c r="G15" s="24">
        <f t="shared" si="1"/>
        <v>1150</v>
      </c>
    </row>
    <row r="16" spans="1:7" x14ac:dyDescent="0.25">
      <c r="A16" s="5" t="s">
        <v>11</v>
      </c>
      <c r="B16" s="23">
        <v>800</v>
      </c>
      <c r="C16" s="20">
        <v>800</v>
      </c>
      <c r="D16" s="21">
        <f t="shared" si="0"/>
        <v>1</v>
      </c>
      <c r="E16" s="22"/>
      <c r="F16" s="23">
        <f t="shared" si="2"/>
        <v>800</v>
      </c>
      <c r="G16" s="24">
        <f t="shared" si="1"/>
        <v>0</v>
      </c>
    </row>
    <row r="17" spans="1:7" x14ac:dyDescent="0.25">
      <c r="A17" s="5" t="s">
        <v>29</v>
      </c>
      <c r="B17" s="23">
        <v>2000</v>
      </c>
      <c r="C17" s="20">
        <v>1257.32</v>
      </c>
      <c r="D17" s="21">
        <f t="shared" si="0"/>
        <v>0.62866</v>
      </c>
      <c r="E17" s="22"/>
      <c r="F17" s="23">
        <f t="shared" si="2"/>
        <v>1257.32</v>
      </c>
      <c r="G17" s="24">
        <f t="shared" si="1"/>
        <v>742.68000000000006</v>
      </c>
    </row>
    <row r="18" spans="1:7" x14ac:dyDescent="0.25">
      <c r="A18" s="5" t="s">
        <v>13</v>
      </c>
      <c r="B18" s="23">
        <v>1800</v>
      </c>
      <c r="C18" s="20">
        <v>0</v>
      </c>
      <c r="D18" s="21">
        <f t="shared" si="0"/>
        <v>0</v>
      </c>
      <c r="E18" s="22"/>
      <c r="F18" s="23">
        <f t="shared" si="2"/>
        <v>0</v>
      </c>
      <c r="G18" s="24">
        <f t="shared" si="1"/>
        <v>1800</v>
      </c>
    </row>
    <row r="19" spans="1:7" x14ac:dyDescent="0.25">
      <c r="A19" s="5" t="s">
        <v>14</v>
      </c>
      <c r="B19" s="23">
        <v>840</v>
      </c>
      <c r="C19" s="20">
        <v>26.72</v>
      </c>
      <c r="D19" s="21">
        <f t="shared" si="0"/>
        <v>3.1809523809523808E-2</v>
      </c>
      <c r="E19" s="22"/>
      <c r="F19" s="23">
        <f t="shared" si="2"/>
        <v>26.72</v>
      </c>
      <c r="G19" s="24">
        <f t="shared" si="1"/>
        <v>813.28</v>
      </c>
    </row>
    <row r="20" spans="1:7" x14ac:dyDescent="0.25">
      <c r="A20" s="2"/>
      <c r="B20" s="23">
        <f>SUM(B8:B19)</f>
        <v>34045</v>
      </c>
      <c r="C20" s="23">
        <f>SUM(C8:C19)</f>
        <v>24307.720000000005</v>
      </c>
      <c r="D20" s="25">
        <f t="shared" si="0"/>
        <v>0.71398795711558249</v>
      </c>
      <c r="E20" s="20">
        <f>SUM(E8:E19)</f>
        <v>6264</v>
      </c>
      <c r="F20" s="23">
        <f>SUM(F8:F19)</f>
        <v>29026.13</v>
      </c>
      <c r="G20" s="23">
        <f>SUM(G8:G19)</f>
        <v>5018.869999999999</v>
      </c>
    </row>
    <row r="23" spans="1:7" x14ac:dyDescent="0.25">
      <c r="A23" s="5" t="s">
        <v>30</v>
      </c>
      <c r="B23" s="24"/>
      <c r="C23" s="23">
        <v>-4134.21</v>
      </c>
      <c r="D23" s="24"/>
      <c r="E23" s="24">
        <v>0</v>
      </c>
      <c r="F23" s="23">
        <v>-4134.21</v>
      </c>
      <c r="G23" s="24">
        <f t="shared" ref="G23:G27" si="3">B23-F23</f>
        <v>4134.21</v>
      </c>
    </row>
    <row r="24" spans="1:7" x14ac:dyDescent="0.25">
      <c r="A24" s="5" t="s">
        <v>31</v>
      </c>
      <c r="B24" s="24"/>
      <c r="C24" s="23">
        <v>2800.23</v>
      </c>
      <c r="D24" s="24"/>
      <c r="E24" s="24">
        <v>0</v>
      </c>
      <c r="F24" s="23">
        <f t="shared" ref="F24:F27" si="4">C24+E24</f>
        <v>2800.23</v>
      </c>
      <c r="G24" s="24">
        <f t="shared" si="3"/>
        <v>-2800.23</v>
      </c>
    </row>
    <row r="25" spans="1:7" x14ac:dyDescent="0.25">
      <c r="A25" s="5" t="s">
        <v>32</v>
      </c>
      <c r="B25" s="24"/>
      <c r="C25" s="23">
        <v>1040</v>
      </c>
      <c r="D25" s="24"/>
      <c r="E25" s="24">
        <v>0</v>
      </c>
      <c r="F25" s="23">
        <f>C25+E25</f>
        <v>1040</v>
      </c>
      <c r="G25" s="24">
        <f>F25</f>
        <v>1040</v>
      </c>
    </row>
    <row r="26" spans="1:7" x14ac:dyDescent="0.25">
      <c r="A26" s="5" t="s">
        <v>1</v>
      </c>
      <c r="B26" s="24">
        <f>B6-34045</f>
        <v>-34045</v>
      </c>
      <c r="C26" s="23">
        <v>34045</v>
      </c>
      <c r="D26" s="24"/>
      <c r="E26" s="24"/>
      <c r="F26" s="23">
        <f t="shared" si="4"/>
        <v>34045</v>
      </c>
      <c r="G26" s="24">
        <f t="shared" si="3"/>
        <v>-68090</v>
      </c>
    </row>
    <row r="27" spans="1:7" x14ac:dyDescent="0.25">
      <c r="A27" s="5" t="s">
        <v>33</v>
      </c>
      <c r="B27" s="24"/>
      <c r="C27" s="23">
        <v>4.38</v>
      </c>
      <c r="D27" s="26"/>
      <c r="E27" s="24"/>
      <c r="F27" s="23">
        <f t="shared" si="4"/>
        <v>4.38</v>
      </c>
      <c r="G27" s="24">
        <f t="shared" si="3"/>
        <v>-4.38</v>
      </c>
    </row>
    <row r="28" spans="1:7" x14ac:dyDescent="0.25">
      <c r="A28" s="2" t="s">
        <v>27</v>
      </c>
      <c r="B28" s="23"/>
      <c r="C28" s="23">
        <f>SUM(C20:C27)</f>
        <v>58063.12</v>
      </c>
      <c r="D28" s="23"/>
      <c r="E28" s="23">
        <f>SUM(E20:E27)</f>
        <v>6264</v>
      </c>
      <c r="F28" s="23">
        <f>SUM(F20:F27)</f>
        <v>62781.53</v>
      </c>
      <c r="G28" s="23">
        <f>SUM(G20:G27)</f>
        <v>-60701.53</v>
      </c>
    </row>
    <row r="31" spans="1:7" x14ac:dyDescent="0.25">
      <c r="D31" s="27" t="s">
        <v>34</v>
      </c>
      <c r="E31" s="28">
        <v>60701.53</v>
      </c>
    </row>
    <row r="32" spans="1:7" x14ac:dyDescent="0.25">
      <c r="D32" s="27" t="s">
        <v>35</v>
      </c>
      <c r="E32" s="29">
        <v>-15109</v>
      </c>
      <c r="F32" t="s">
        <v>51</v>
      </c>
    </row>
    <row r="33" spans="1:5" x14ac:dyDescent="0.25">
      <c r="D33" s="27" t="s">
        <v>36</v>
      </c>
      <c r="E33" s="30">
        <v>45593</v>
      </c>
    </row>
    <row r="35" spans="1:5" x14ac:dyDescent="0.25">
      <c r="A35" s="1" t="s">
        <v>0</v>
      </c>
    </row>
    <row r="36" spans="1:5" x14ac:dyDescent="0.25">
      <c r="A36" s="1"/>
    </row>
    <row r="37" spans="1:5" x14ac:dyDescent="0.25">
      <c r="A37" s="1" t="s">
        <v>21</v>
      </c>
    </row>
    <row r="38" spans="1:5" x14ac:dyDescent="0.25">
      <c r="A38" s="1"/>
    </row>
    <row r="39" spans="1:5" x14ac:dyDescent="0.25">
      <c r="A39" s="1" t="s">
        <v>1</v>
      </c>
    </row>
    <row r="41" spans="1:5" ht="30" x14ac:dyDescent="0.25">
      <c r="A41" s="2" t="s">
        <v>2</v>
      </c>
      <c r="B41" s="3" t="s">
        <v>37</v>
      </c>
      <c r="C41" s="4" t="s">
        <v>38</v>
      </c>
      <c r="D41" s="4" t="s">
        <v>39</v>
      </c>
      <c r="E41" s="4" t="s">
        <v>40</v>
      </c>
    </row>
    <row r="42" spans="1:5" x14ac:dyDescent="0.25">
      <c r="A42" s="5" t="s">
        <v>3</v>
      </c>
      <c r="B42" s="6">
        <v>6100</v>
      </c>
      <c r="C42" s="7">
        <v>6100</v>
      </c>
      <c r="D42" s="7">
        <v>6200</v>
      </c>
      <c r="E42" s="7">
        <v>6300</v>
      </c>
    </row>
    <row r="43" spans="1:5" x14ac:dyDescent="0.25">
      <c r="A43" s="5" t="s">
        <v>4</v>
      </c>
      <c r="B43" s="6">
        <v>2750</v>
      </c>
      <c r="C43" s="7">
        <v>2750</v>
      </c>
      <c r="D43" s="7">
        <v>2750</v>
      </c>
      <c r="E43" s="7">
        <v>3000</v>
      </c>
    </row>
    <row r="44" spans="1:5" x14ac:dyDescent="0.25">
      <c r="A44" s="5" t="s">
        <v>5</v>
      </c>
      <c r="B44" s="6">
        <v>2800</v>
      </c>
      <c r="C44" s="7">
        <v>2800</v>
      </c>
      <c r="D44" s="7">
        <v>2800</v>
      </c>
      <c r="E44" s="7">
        <v>2900</v>
      </c>
    </row>
    <row r="45" spans="1:5" x14ac:dyDescent="0.25">
      <c r="A45" s="5" t="s">
        <v>6</v>
      </c>
      <c r="B45" s="6">
        <v>11600</v>
      </c>
      <c r="C45" s="7">
        <v>11600</v>
      </c>
      <c r="D45" s="7">
        <v>11600</v>
      </c>
      <c r="E45" s="7">
        <v>11700</v>
      </c>
    </row>
    <row r="46" spans="1:5" x14ac:dyDescent="0.25">
      <c r="A46" s="5" t="s">
        <v>7</v>
      </c>
      <c r="B46" s="6">
        <v>2200</v>
      </c>
      <c r="C46" s="7">
        <v>2200</v>
      </c>
      <c r="D46" s="7">
        <v>2200</v>
      </c>
      <c r="E46" s="7">
        <v>2300</v>
      </c>
    </row>
    <row r="47" spans="1:5" x14ac:dyDescent="0.25">
      <c r="A47" s="5" t="s">
        <v>8</v>
      </c>
      <c r="B47" s="6">
        <v>1500</v>
      </c>
      <c r="C47" s="7">
        <v>1500</v>
      </c>
      <c r="D47" s="7">
        <v>1500</v>
      </c>
      <c r="E47" s="7">
        <v>1600</v>
      </c>
    </row>
    <row r="48" spans="1:5" x14ac:dyDescent="0.25">
      <c r="A48" s="5" t="s">
        <v>9</v>
      </c>
      <c r="B48" s="6">
        <v>600</v>
      </c>
      <c r="C48" s="7">
        <v>600</v>
      </c>
      <c r="D48" s="7">
        <v>600</v>
      </c>
      <c r="E48" s="7">
        <v>600</v>
      </c>
    </row>
    <row r="49" spans="1:5" x14ac:dyDescent="0.25">
      <c r="A49" s="5" t="s">
        <v>10</v>
      </c>
      <c r="B49" s="6">
        <v>1900</v>
      </c>
      <c r="C49" s="7">
        <v>1900</v>
      </c>
      <c r="D49" s="7">
        <v>1900</v>
      </c>
      <c r="E49" s="7">
        <v>1900</v>
      </c>
    </row>
    <row r="50" spans="1:5" x14ac:dyDescent="0.25">
      <c r="A50" s="5" t="s">
        <v>11</v>
      </c>
      <c r="B50" s="6">
        <v>800</v>
      </c>
      <c r="C50" s="7">
        <v>800</v>
      </c>
      <c r="D50" s="7">
        <v>800</v>
      </c>
      <c r="E50" s="7">
        <v>800</v>
      </c>
    </row>
    <row r="51" spans="1:5" x14ac:dyDescent="0.25">
      <c r="A51" s="5" t="s">
        <v>12</v>
      </c>
      <c r="B51" s="6">
        <v>2000</v>
      </c>
      <c r="C51" s="7">
        <v>2000</v>
      </c>
      <c r="D51" s="7">
        <v>2000</v>
      </c>
      <c r="E51" s="7">
        <v>2000</v>
      </c>
    </row>
    <row r="52" spans="1:5" x14ac:dyDescent="0.25">
      <c r="A52" s="5" t="s">
        <v>13</v>
      </c>
      <c r="B52" s="6">
        <v>1800</v>
      </c>
      <c r="C52" s="7">
        <v>1800</v>
      </c>
      <c r="D52" s="7">
        <v>1800</v>
      </c>
      <c r="E52" s="7">
        <v>1800</v>
      </c>
    </row>
    <row r="53" spans="1:5" x14ac:dyDescent="0.25">
      <c r="A53" s="5" t="s">
        <v>14</v>
      </c>
      <c r="B53" s="6">
        <v>840</v>
      </c>
      <c r="C53" s="7">
        <v>840</v>
      </c>
      <c r="D53" s="7">
        <v>1000</v>
      </c>
      <c r="E53" s="7">
        <v>1500</v>
      </c>
    </row>
    <row r="54" spans="1:5" x14ac:dyDescent="0.25">
      <c r="A54" s="5"/>
      <c r="B54" s="6">
        <f>SUM(B42:B53)</f>
        <v>34890</v>
      </c>
      <c r="C54" s="8">
        <f t="shared" ref="C54:E54" si="5">SUM(C42:C53)</f>
        <v>34890</v>
      </c>
      <c r="D54" s="8">
        <f t="shared" si="5"/>
        <v>35150</v>
      </c>
      <c r="E54" s="8">
        <f t="shared" si="5"/>
        <v>36400</v>
      </c>
    </row>
    <row r="56" spans="1:5" x14ac:dyDescent="0.25">
      <c r="A56" s="9" t="s">
        <v>41</v>
      </c>
      <c r="B56" s="10">
        <v>44.5</v>
      </c>
      <c r="C56" s="11"/>
      <c r="D56" s="11"/>
      <c r="E56" s="11"/>
    </row>
    <row r="57" spans="1:5" x14ac:dyDescent="0.25">
      <c r="A57" s="9" t="s">
        <v>15</v>
      </c>
      <c r="B57" s="12"/>
      <c r="C57" s="10">
        <f>C54/765.06</f>
        <v>45.60426633205239</v>
      </c>
      <c r="D57" s="10">
        <f>D54/765.06</f>
        <v>45.944108958774478</v>
      </c>
      <c r="E57" s="10">
        <f>E54/765.06</f>
        <v>47.577967741092202</v>
      </c>
    </row>
    <row r="58" spans="1:5" x14ac:dyDescent="0.25">
      <c r="A58" s="9" t="s">
        <v>16</v>
      </c>
      <c r="B58" s="9"/>
      <c r="C58" s="13">
        <f>SUM(C57/B56)-100%</f>
        <v>2.4814973753986225E-2</v>
      </c>
      <c r="D58" s="13">
        <f>SUM(D57/B56)-100%</f>
        <v>3.2451886714033318E-2</v>
      </c>
      <c r="E58" s="13">
        <f>SUM(E57/B56)-100%</f>
        <v>6.9167814406566386E-2</v>
      </c>
    </row>
    <row r="59" spans="1:5" x14ac:dyDescent="0.25">
      <c r="A59" s="9"/>
      <c r="B59" s="9"/>
      <c r="C59" s="9"/>
      <c r="D59" s="9"/>
      <c r="E59" s="9"/>
    </row>
    <row r="60" spans="1:5" x14ac:dyDescent="0.25">
      <c r="A60" s="9" t="s">
        <v>17</v>
      </c>
      <c r="B60" s="14">
        <v>34045</v>
      </c>
      <c r="C60" s="9"/>
      <c r="D60" s="9"/>
      <c r="E60" s="9"/>
    </row>
    <row r="63" spans="1:5" x14ac:dyDescent="0.25">
      <c r="A63" s="2" t="s">
        <v>42</v>
      </c>
      <c r="B63" s="5" t="s">
        <v>18</v>
      </c>
      <c r="C63" s="5" t="s">
        <v>43</v>
      </c>
    </row>
    <row r="64" spans="1:5" x14ac:dyDescent="0.25">
      <c r="A64" s="15" t="s">
        <v>19</v>
      </c>
      <c r="B64" s="5"/>
      <c r="C64" s="5"/>
    </row>
    <row r="65" spans="1:3" x14ac:dyDescent="0.25">
      <c r="A65" s="15" t="s">
        <v>44</v>
      </c>
      <c r="B65" s="5">
        <v>5000</v>
      </c>
      <c r="C65" s="5"/>
    </row>
    <row r="66" spans="1:3" x14ac:dyDescent="0.25">
      <c r="A66" s="15" t="s">
        <v>20</v>
      </c>
      <c r="B66" s="5"/>
      <c r="C66" s="5"/>
    </row>
    <row r="67" spans="1:3" x14ac:dyDescent="0.25">
      <c r="A67" s="15" t="s">
        <v>45</v>
      </c>
      <c r="B67" s="5">
        <v>1550</v>
      </c>
      <c r="C67" s="5">
        <v>310</v>
      </c>
    </row>
    <row r="68" spans="1:3" x14ac:dyDescent="0.25">
      <c r="A68" s="15" t="s">
        <v>46</v>
      </c>
      <c r="B68" s="5">
        <v>2559</v>
      </c>
      <c r="C68" s="5">
        <v>519.79999999999995</v>
      </c>
    </row>
    <row r="70" spans="1:3" x14ac:dyDescent="0.25">
      <c r="A70" s="31" t="s">
        <v>47</v>
      </c>
      <c r="B70" s="5" t="s">
        <v>48</v>
      </c>
      <c r="C70" s="5" t="s">
        <v>43</v>
      </c>
    </row>
    <row r="71" spans="1:3" x14ac:dyDescent="0.25">
      <c r="A71" s="15" t="s">
        <v>49</v>
      </c>
      <c r="B71" s="16">
        <v>2200</v>
      </c>
      <c r="C71" s="5">
        <v>0</v>
      </c>
    </row>
    <row r="72" spans="1:3" x14ac:dyDescent="0.25">
      <c r="A72" s="5" t="s">
        <v>50</v>
      </c>
      <c r="B72" s="5">
        <v>3800</v>
      </c>
      <c r="C72" s="5">
        <v>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2022-01-07T13:19:10Z</dcterms:created>
  <dcterms:modified xsi:type="dcterms:W3CDTF">2022-01-19T10:58:57Z</dcterms:modified>
</cp:coreProperties>
</file>